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E:\Robi\MŰSZAKI DOLGOK\PÁLYÁZATOK\Thököly út 83\Thököly út 83. Tetőtér 2\AF Thököly homlokzat\"/>
    </mc:Choice>
  </mc:AlternateContent>
  <xr:revisionPtr revIDLastSave="0" documentId="13_ncr:1_{7090F491-A764-4E11-8997-6A08181367D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Záradék" sheetId="11" r:id="rId1"/>
    <sheet name="Összesítő" sheetId="10" r:id="rId2"/>
    <sheet name="Felvonulási létesítmények" sheetId="9" r:id="rId3"/>
    <sheet name="Zsaluzás és állványozás" sheetId="8" r:id="rId4"/>
    <sheet name="Irtás, föld- és sziklamunka" sheetId="7" r:id="rId5"/>
    <sheet name="Falazás és egyéb kőművesmunka" sheetId="6" r:id="rId6"/>
    <sheet name="Ácsmunka" sheetId="5" r:id="rId7"/>
    <sheet name="Vakolás és rabicolás" sheetId="4" r:id="rId8"/>
    <sheet name="Hideg- és melegburkolatok készí" sheetId="1" r:id="rId9"/>
    <sheet name="Bádogozás" sheetId="2" r:id="rId10"/>
    <sheet name="Felületképzés" sheetId="3" r:id="rId11"/>
  </sheets>
  <definedNames>
    <definedName name="_xlnm.Print_Area" localSheetId="0">Záradék!$A$1:$F$42</definedName>
  </definedNames>
  <calcPr calcId="191029"/>
</workbook>
</file>

<file path=xl/calcChain.xml><?xml version="1.0" encoding="utf-8"?>
<calcChain xmlns="http://schemas.openxmlformats.org/spreadsheetml/2006/main">
  <c r="H2" i="5" l="1"/>
  <c r="I2" i="5"/>
  <c r="H4" i="5"/>
  <c r="I4" i="5"/>
  <c r="H6" i="5"/>
  <c r="I6" i="5"/>
  <c r="H8" i="5"/>
  <c r="B6" i="10" s="1"/>
  <c r="I8" i="5"/>
  <c r="C6" i="10" s="1"/>
  <c r="H2" i="2"/>
  <c r="I2" i="2"/>
  <c r="H4" i="2"/>
  <c r="H17" i="2" s="1"/>
  <c r="B9" i="10" s="1"/>
  <c r="I4" i="2"/>
  <c r="H6" i="2"/>
  <c r="I6" i="2"/>
  <c r="H8" i="2"/>
  <c r="I8" i="2"/>
  <c r="H10" i="2"/>
  <c r="I10" i="2"/>
  <c r="H12" i="2"/>
  <c r="I12" i="2"/>
  <c r="H15" i="2"/>
  <c r="I15" i="2"/>
  <c r="I17" i="2"/>
  <c r="H2" i="6"/>
  <c r="I2" i="6"/>
  <c r="H4" i="6"/>
  <c r="H6" i="6" s="1"/>
  <c r="B5" i="10" s="1"/>
  <c r="I4" i="6"/>
  <c r="I6" i="6" s="1"/>
  <c r="C5" i="10" s="1"/>
  <c r="H2" i="3"/>
  <c r="H20" i="3" s="1"/>
  <c r="B10" i="10" s="1"/>
  <c r="I2" i="3"/>
  <c r="I20" i="3" s="1"/>
  <c r="C10" i="10" s="1"/>
  <c r="H4" i="3"/>
  <c r="I4" i="3"/>
  <c r="H6" i="3"/>
  <c r="I6" i="3"/>
  <c r="H8" i="3"/>
  <c r="I8" i="3"/>
  <c r="H10" i="3"/>
  <c r="I10" i="3"/>
  <c r="H12" i="3"/>
  <c r="I12" i="3"/>
  <c r="H14" i="3"/>
  <c r="I14" i="3"/>
  <c r="H16" i="3"/>
  <c r="I16" i="3"/>
  <c r="H18" i="3"/>
  <c r="I18" i="3"/>
  <c r="H2" i="9"/>
  <c r="H8" i="9" s="1"/>
  <c r="B2" i="10" s="1"/>
  <c r="I2" i="9"/>
  <c r="I8" i="9" s="1"/>
  <c r="C2" i="10" s="1"/>
  <c r="H4" i="9"/>
  <c r="I4" i="9"/>
  <c r="H6" i="9"/>
  <c r="I6" i="9"/>
  <c r="H2" i="1"/>
  <c r="I2" i="1"/>
  <c r="H4" i="1"/>
  <c r="I4" i="1"/>
  <c r="H6" i="1"/>
  <c r="I6" i="1"/>
  <c r="H8" i="1"/>
  <c r="I8" i="1"/>
  <c r="H10" i="1"/>
  <c r="I10" i="1"/>
  <c r="H13" i="1"/>
  <c r="I13" i="1"/>
  <c r="H15" i="1"/>
  <c r="B8" i="10" s="1"/>
  <c r="I15" i="1"/>
  <c r="C8" i="10" s="1"/>
  <c r="H2" i="7"/>
  <c r="I2" i="7"/>
  <c r="H4" i="7"/>
  <c r="B4" i="10" s="1"/>
  <c r="I4" i="7"/>
  <c r="C4" i="10" s="1"/>
  <c r="C9" i="10"/>
  <c r="H2" i="4"/>
  <c r="I2" i="4"/>
  <c r="H4" i="4"/>
  <c r="H50" i="4" s="1"/>
  <c r="B7" i="10" s="1"/>
  <c r="I4" i="4"/>
  <c r="I50" i="4" s="1"/>
  <c r="C7" i="10" s="1"/>
  <c r="H6" i="4"/>
  <c r="I6" i="4"/>
  <c r="H8" i="4"/>
  <c r="I8" i="4"/>
  <c r="H10" i="4"/>
  <c r="I10" i="4"/>
  <c r="H12" i="4"/>
  <c r="I12" i="4"/>
  <c r="H14" i="4"/>
  <c r="I14" i="4"/>
  <c r="H16" i="4"/>
  <c r="I16" i="4"/>
  <c r="H18" i="4"/>
  <c r="I18" i="4"/>
  <c r="H20" i="4"/>
  <c r="I20" i="4"/>
  <c r="H22" i="4"/>
  <c r="I22" i="4"/>
  <c r="H24" i="4"/>
  <c r="I24" i="4"/>
  <c r="H26" i="4"/>
  <c r="I26" i="4"/>
  <c r="H28" i="4"/>
  <c r="I28" i="4"/>
  <c r="H30" i="4"/>
  <c r="I30" i="4"/>
  <c r="H32" i="4"/>
  <c r="I32" i="4"/>
  <c r="H34" i="4"/>
  <c r="I34" i="4"/>
  <c r="H36" i="4"/>
  <c r="I36" i="4"/>
  <c r="H38" i="4"/>
  <c r="I38" i="4"/>
  <c r="H40" i="4"/>
  <c r="I40" i="4"/>
  <c r="H42" i="4"/>
  <c r="I42" i="4"/>
  <c r="H44" i="4"/>
  <c r="I44" i="4"/>
  <c r="H46" i="4"/>
  <c r="I46" i="4"/>
  <c r="H48" i="4"/>
  <c r="I48" i="4"/>
  <c r="H2" i="8"/>
  <c r="I2" i="8"/>
  <c r="H5" i="8"/>
  <c r="B3" i="10" s="1"/>
  <c r="I5" i="8"/>
  <c r="C3" i="10" s="1"/>
  <c r="C11" i="10" l="1"/>
  <c r="E21" i="11"/>
  <c r="D21" i="11"/>
  <c r="D23" i="11" s="1"/>
  <c r="D24" i="11" s="1"/>
  <c r="B11" i="10"/>
  <c r="D25" i="11" l="1"/>
  <c r="D26" i="11" s="1"/>
  <c r="D27" i="11" s="1"/>
  <c r="E22" i="11"/>
  <c r="E23" i="11"/>
  <c r="E24" i="11" s="1"/>
  <c r="E29" i="11" s="1"/>
  <c r="E30" i="11" s="1"/>
  <c r="D28" i="11" l="1"/>
  <c r="D31" i="11"/>
  <c r="D32" i="11" l="1"/>
  <c r="D33" i="11"/>
  <c r="D34" i="11" l="1"/>
  <c r="D35" i="11"/>
</calcChain>
</file>

<file path=xl/sharedStrings.xml><?xml version="1.0" encoding="utf-8"?>
<sst xmlns="http://schemas.openxmlformats.org/spreadsheetml/2006/main" count="379" uniqueCount="202">
  <si>
    <t>Munkanem megnevezése</t>
  </si>
  <si>
    <t>Anyag összege</t>
  </si>
  <si>
    <t>Díj összege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</si>
  <si>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</si>
  <si>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</si>
  <si>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</si>
  <si>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</si>
  <si>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</si>
  <si>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</si>
  <si>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</si>
  <si>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</si>
  <si>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</si>
  <si>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Megjegyzés</t>
  </si>
  <si>
    <t>12-004-4.1-0220232</t>
  </si>
  <si>
    <t>m</t>
  </si>
  <si>
    <t>[ÖN]</t>
  </si>
  <si>
    <t>Vízellátás szövetbetétes gumitömlővel 1/2-3/4" méretig Szövetbetétes víztömlő, 1 MPa 16 mm</t>
  </si>
  <si>
    <t>12-005-8.1</t>
  </si>
  <si>
    <t>db</t>
  </si>
  <si>
    <t>Felvonulási csatlakozóhely főkapcsolóval világítási és erőátviteli mérőhely részére</t>
  </si>
  <si>
    <t>12-006-11.3-0190420</t>
  </si>
  <si>
    <t>m2</t>
  </si>
  <si>
    <t>Védőburkolat hevederekkel, lécvázzal, HOMLOKZATI NYÍLÁSZÁRÓK  megvédésére, műanyag fóliával Agró fólia, 0,20 mm</t>
  </si>
  <si>
    <t>Munkanem összesen:</t>
  </si>
  <si>
    <t>Felvonulási létesítmények</t>
  </si>
  <si>
    <t>15-012-21.2-0023003</t>
  </si>
  <si>
    <t>6,01-12,00 m munkapadló magasság között KRAUSE Stabilo homlokzati keretállvány 0,75 m padlószélességgel, 6,01-12,00 m munkapadló magasság között</t>
  </si>
  <si>
    <r>
      <t>Homlokzati keretállványok, fém keretvázból, szintenkénti pallóterítéssel, korláttal, lábdeszkával, 0,75-1,20 m padlószélességgel, munkapadló távolság 2,50 m, 2,00 kN/m</t>
    </r>
    <r>
      <rPr>
        <vertAlign val="superscript"/>
        <sz val="10"/>
        <rFont val="Times New Roman CE"/>
        <family val="1"/>
        <charset val="238"/>
      </rPr>
      <t>2</t>
    </r>
    <r>
      <rPr>
        <sz val="10"/>
        <rFont val="Times New Roman CE"/>
        <family val="1"/>
        <charset val="238"/>
      </rPr>
      <t xml:space="preserve"> terhelhetőséggel, állványépítés MSZ és alkalmazástechnikai kézikönyv szerint,</t>
    </r>
  </si>
  <si>
    <t>Zsaluzás és állványozás</t>
  </si>
  <si>
    <t>21-011-11.4</t>
  </si>
  <si>
    <r>
      <t>Építési törmelék konténeres elszállítása, lerakása, lerakóhelyi díjjal, 6,0 m</t>
    </r>
    <r>
      <rPr>
        <vertAlign val="superscript"/>
        <sz val="10"/>
        <rFont val="Times New Roman CE"/>
        <family val="1"/>
        <charset val="238"/>
      </rPr>
      <t>3</t>
    </r>
    <r>
      <rPr>
        <sz val="10"/>
        <rFont val="Times New Roman CE"/>
        <family val="1"/>
        <charset val="238"/>
      </rPr>
      <t>-es konténerbe</t>
    </r>
  </si>
  <si>
    <t>Irtás, föld- és sziklamunka</t>
  </si>
  <si>
    <t>33-091-4.1.2-1110002</t>
  </si>
  <si>
    <t>[ÖN][Megjegyzés:][Rabi szoba nyílászáróinál a pilléreken]</t>
  </si>
  <si>
    <t>33-091-21-0110002</t>
  </si>
  <si>
    <t>[K][Megjegyzés:][ablak  mellvéd vonalában párkány helyreállítása ÉN tétel]</t>
  </si>
  <si>
    <t>Párkány kifalazása két sor téglából Kisméretű tömör tégla 25x12x6,5 cm I.o. Hf5-mc, falazó, cementes mészhabarcs MÓDOSÍTOTT TÉTEL  párkány falazati hibák javítása egy sor téglából</t>
  </si>
  <si>
    <r>
      <t>Teherhordó és kitöltő falazat, égetett agyag-kerámia termékekből, meglévő falazati hiányosságok pótlása, falazat pótlása, 0,01-0,03 m</t>
    </r>
    <r>
      <rPr>
        <vertAlign val="superscript"/>
        <sz val="10"/>
        <rFont val="Times New Roman CE"/>
        <family val="1"/>
        <charset val="238"/>
      </rPr>
      <t>3</t>
    </r>
    <r>
      <rPr>
        <sz val="10"/>
        <rFont val="Times New Roman CE"/>
        <family val="1"/>
        <charset val="238"/>
      </rPr>
      <t xml:space="preserve"> között Kisméretű tömör tégla 250x120x65 mm I.o. Hf5-mc, falazó, cementes mészhabarcs</t>
    </r>
  </si>
  <si>
    <t>Falazás és egyéb kőművesmunka</t>
  </si>
  <si>
    <t>35-000-4</t>
  </si>
  <si>
    <t>[ÖN][Megjegyzés:][ereszalj]</t>
  </si>
  <si>
    <t>Tetődeszkázat bontása</t>
  </si>
  <si>
    <t>35-004-1.2</t>
  </si>
  <si>
    <t>Deszkázás ereszdeszkázás, nádazás, bádogozás vagy ereszlemez alá</t>
  </si>
  <si>
    <t>35-004-4</t>
  </si>
  <si>
    <t>[K][Megjegyzés:][A timpanon víszintes alsó fatagozatanák pótlása,  a rögzítések megerősítése.]</t>
  </si>
  <si>
    <t>Deszkázás homlokdeszka léctagozattal, gyalulva, 30 cm szélességig MÓDOSÍTOTT  ÉN TÉTEL</t>
  </si>
  <si>
    <t>Ácsmunka</t>
  </si>
  <si>
    <t>36-000-10.1</t>
  </si>
  <si>
    <t>Homlokzati vakolt párkány és nyíláskerethúzás leverése 50 cm kiterített szélességig</t>
  </si>
  <si>
    <t>36-000-12.2</t>
  </si>
  <si>
    <t>[ÖN][Megjegyzés:][meglévő fogasléc lebontása]</t>
  </si>
  <si>
    <t>Gipszpárkány leverése függőleges felületről 50 cm kiterített szélességig</t>
  </si>
  <si>
    <t>36-002-3-0310277</t>
  </si>
  <si>
    <t>Mélyalapozók, vakolatszilárdítók felhordása, kézi erővel weber.prim 707 mélyalapozó vakolatmegerősítő, Kód: H70705</t>
  </si>
  <si>
    <t>36-009-12.2.3-0640010</t>
  </si>
  <si>
    <t>[ÖN][Megjegyzés:][A timpanon belső  falsarkainak vonalán.]</t>
  </si>
  <si>
    <t>Egyenes húzott gipszpárkány készítése oldalfalon, 6 cm előállásig, 21-30 cm kiterített szélesség között Ha6-mg, gipszes mészhabarcs aljzat készítéséhez és Hs10-mg, gipszes mészhabarcs simításhoz</t>
  </si>
  <si>
    <t>36-009-14.1</t>
  </si>
  <si>
    <t>[Megjegyzés:][Fogasléc sor helyreállítása a teljes utcai homlokzaton  a párkánykonzolok alatt ( A rabi szoba feletti meglévővel azonos profillal.)]</t>
  </si>
  <si>
    <t>Egyoldali szobrászdíszes gipszpárkány nyíláskeret, kazettaborda  (fogrovat, tojássor, levélsor stb.) elhelyezése, összedolgozással, 10 cm kiterített szélességig</t>
  </si>
  <si>
    <t>36-009-21-0640010</t>
  </si>
  <si>
    <t>[Megjegyzés:][Ablakkeretének helyreállítása]</t>
  </si>
  <si>
    <t>Egyenes húzott gipszpárkány készítése oldalfalon, 6 cm előállásig, 11-20 cm kiterített szélességig Gipszes mészhabarcs aljzat készítéséhez és Hs10-mg, gipszes mészhabarcs simításhoz</t>
  </si>
  <si>
    <t>36-009-36-0640040</t>
  </si>
  <si>
    <t>Többlet gipszpárkány sarokösszedolgozásért, oldalfalon, 11-20 cm kiterített szélességig Hs10-mg, gipszes mészhabarcs simításhoz</t>
  </si>
  <si>
    <t>36-011-21.1.1-0211101</t>
  </si>
  <si>
    <t>Nádazás készítése rabicolás, vakolás alá, stukatúr nádszövetből, függőleges, vízszintes vagy ferde felületen, 1 rétegben Nádszövet (stukaturnád), 1 tekercs= 20 m2</t>
  </si>
  <si>
    <t>36-090-2.2.3</t>
  </si>
  <si>
    <t>[ÖN][Megjegyzés:][A timpanonnál]</t>
  </si>
  <si>
    <t>Vakolatok pótlása, keskenyvakolatok pótlása mennyezeten, 21-40 cm szélesség között</t>
  </si>
  <si>
    <t>36-090-3.1.3</t>
  </si>
  <si>
    <t>[ÖN][Megjegyzés:][Ablak szemöldök párkányok javítása]</t>
  </si>
  <si>
    <t>Homlokzati párkányhúzás javítása, a meglazult, sérült vakolat leverésével, sarok és csatlakozás-összedolgozással, 30 cm kiterített szélességig, hiánypótlás 25% felett</t>
  </si>
  <si>
    <t>36-090-4.1.2</t>
  </si>
  <si>
    <t>[ÖN][Megjegyzés:][Ablakok alatti kazetták keretei.]</t>
  </si>
  <si>
    <t>Homlokzati nyíláskeret javítása, sarokösszedolgozással, 15 cm kiterített szélességig, hiánypótlás 5-25% között</t>
  </si>
  <si>
    <t>36-090-4.3.2</t>
  </si>
  <si>
    <t>[ÖN][Megjegyzés:][Rabi szoba nyílászáróinál]</t>
  </si>
  <si>
    <t>Homlokzati nyíláskeret javítása, sarokösszedolgozással, 21-25 cm kiterített szélességig, hiánypótlás 5-25% között</t>
  </si>
  <si>
    <t>36-090-5-0550080</t>
  </si>
  <si>
    <t>[Megjegyzés:][ÉN tétel összfelelületre  átalányáron]</t>
  </si>
  <si>
    <t>Vakolatjavítás homlokzaton, a meglazult, sérült vakolat előzetes leverésével, durva, sima kivitelben, hiánypótlás 5-25% között Hvh5-mc, külső, vakoló cementes mészhabarccsal</t>
  </si>
  <si>
    <t>36-090-7.2</t>
  </si>
  <si>
    <t>[Megjegyzés:][Ablakok szemöldöke felett]</t>
  </si>
  <si>
    <t>Gipsz épületdísz épületen történő óvatos lebontása, műhelybe szállítás, restaurálás alá, falmezők</t>
  </si>
  <si>
    <t>36-090-18-0550080</t>
  </si>
  <si>
    <t>[Megjegyzés:][ÉN tétel 8.4 m2 összfelületből javítandó mennyiség]</t>
  </si>
  <si>
    <t>Vakolatjavítás homlokzaton, a meglazult, sérült vakolat leverésével, vízszintes profilos kváderképzéssel, 3 cm nutázási szélességgel, hiánypótlás 25% felett Hvh5-mc, külső, vakoló cementes mészhabarccsal</t>
  </si>
  <si>
    <t>36-009-17.1</t>
  </si>
  <si>
    <t>[K][Megjegyzés:][Kagylómintás betételem jobbos és balos elhelyezése a szélső ablakok szemöldök mezőjében]</t>
  </si>
  <si>
    <t>[K][Megjegyzés:][A tipmanonban elhelyezett Tízparancsolat  kőtáblájának szegélyén.]</t>
  </si>
  <si>
    <t>36-090-7.3</t>
  </si>
  <si>
    <t>[K][Megjegyzés:][Ablak szemöldök feletti pilaszterek]</t>
  </si>
  <si>
    <t>Gipsz épületdísz épületen történő óvatos lebontása, műhelybe szállítás, restaurálás alá, konzolok, oszlopfők, rozetták</t>
  </si>
  <si>
    <t>36-090-3.1.2</t>
  </si>
  <si>
    <t>[ÖN][Megjegyzés:][ablak feletti párkány]</t>
  </si>
  <si>
    <t>Homlokzati párkányhúzás javítása, a meglazult, sérült vakolat leverésével, sarok és csatlakozás-összedolgozással, 30 cm kiterített szélességig, hiánypótlás 5-25% között</t>
  </si>
  <si>
    <t>36-009-16.1-0217488</t>
  </si>
  <si>
    <t>[K]</t>
  </si>
  <si>
    <t>Gipsz oszlopfej (oszlopfő), oszloptalp elhelyezése, összedolgozással, 40x40x40 cm befoglaló méretig OSZLOPFEJEK ÚJRAGYÁRTÁSA ÉS ELHELYEZÉSE</t>
  </si>
  <si>
    <t>[ÖN][Megjegyzés:][Ablakok húzott keretének szélén tojássor elhelyezése]</t>
  </si>
  <si>
    <t>[ÖN][Megjegyzés:][Koronázópárkány alatt]</t>
  </si>
  <si>
    <t>Gipsz oszlopfej (oszlopfő), oszloptalp elhelyezése, összedolgozással, 40x40x40 cm befoglaló méretig OSZLOPLÁBAZATOK ÚJRAGYÁRTÁSA ÉS ELHELYEZÉSE</t>
  </si>
  <si>
    <t>36-009-15.3-0217435</t>
  </si>
  <si>
    <t>Gipszkonzol elhelyezése összedolgozással, KORONÁZÓ PÁRKÁNY KONZOLOK LEBONTOTT MINTADARABJÁNAK HELYREÁLLÍTÁSA UTÁN ÚJ SABLON ALAPJÁN ÚJRAGYÁRTÁSA ÉS ELHELYEZÉSE ÉS RÖGZÍTÉSE</t>
  </si>
  <si>
    <r>
      <t>Gipsz falmező szemöldökdísz elhelyezése, összedolgozással, 0,25 m</t>
    </r>
    <r>
      <rPr>
        <vertAlign val="superscript"/>
        <sz val="10"/>
        <rFont val="Times New Roman CE"/>
        <family val="1"/>
        <charset val="238"/>
      </rPr>
      <t>2</t>
    </r>
    <r>
      <rPr>
        <sz val="10"/>
        <rFont val="Times New Roman CE"/>
        <family val="1"/>
        <charset val="238"/>
      </rPr>
      <t xml:space="preserve"> területig</t>
    </r>
  </si>
  <si>
    <t>Vakolás és rabicolás</t>
  </si>
  <si>
    <t>42-031-1.7.2.2</t>
  </si>
  <si>
    <t>Műkőburkolatok; helyszíni műkő felületi megdolgozása, mattcsiszolt szegélyek között szemcsézve, függőleges felületen</t>
  </si>
  <si>
    <t>42-090-9.7.1-0212138</t>
  </si>
  <si>
    <t>[ÖN][Megjegyzés:][Lábazat felújítása]</t>
  </si>
  <si>
    <t>Kőburkolatok javítása, kemény mészkőhöz készült javítóhabarccsal, kézi felületelőkészítéssel, 5 mm vastagságban Techno-Wato MONULIT, 2K, normál- és keménymészkő javítóhabarcs (C1,C2,C3) és folyadék Cikkszám: 113014011</t>
  </si>
  <si>
    <t>42-091-6.1.2</t>
  </si>
  <si>
    <t>Festék eltávolítása homlokzati felületekről; Műanyag homlokzatfesték eltávolítása, kapart, fröcskölt homlokzatvakolatról JOS eljárással, 2.0-2.5 bar üstnyomással</t>
  </si>
  <si>
    <t>42-091-6.1.3</t>
  </si>
  <si>
    <t>[ÖN][Megjegyzés:][Lábazatról]</t>
  </si>
  <si>
    <t>Festék eltávolítása homlokzati felületekről; Műanyag homlokzatfesték eltávolítása, beton homlokzati felületről JOS eljárással, 2.0-2.5 bar üstnyomással</t>
  </si>
  <si>
    <t>42-090-9.7.2-0212138</t>
  </si>
  <si>
    <t xml:space="preserve">Kőburkolatok javítása, kemény mészkőhöz készült javítóhabarccsal, kézi felületelőkészítéssel, minden további 1 mm vastagságban Techno-Wato MONULIT, 2K, normál- és keménymészkő javítóhabarcs (C1,C2,C3) és folyadék Cikkszám: 113014011                       </t>
  </si>
  <si>
    <t>2 mm  TÖBBLET</t>
  </si>
  <si>
    <t>42-091-4.1</t>
  </si>
  <si>
    <t>[K][Megjegyzés:][A timpanonban lévő Tízparancsolat kőtáblájának megtisztítása, és a betűk festésének felújítása.]</t>
  </si>
  <si>
    <t>Kőlap burkolatok tisztítása; Kemény mészkőből készült padlóburkolat tisztítása JOS eljárással, 3.0-3.5 bar üstnyomással</t>
  </si>
  <si>
    <t>Hideg- és melegburkolatok készítése, aljzat előkészítés</t>
  </si>
  <si>
    <t>43-000-7</t>
  </si>
  <si>
    <t>Szegélyek, párkány könyöklő bontása, 100 cm kiterített szélességig</t>
  </si>
  <si>
    <t>43-000-13.1</t>
  </si>
  <si>
    <t>[ÖN][Megjegyzés:][timpanon fedés]</t>
  </si>
  <si>
    <t>Fémlemezfedés bontása, egyszerű, sima korcolt</t>
  </si>
  <si>
    <t>43-001-1.1.2.1-0148242</t>
  </si>
  <si>
    <t>[ÖN][Megjegyzés:][timpanon fedése]</t>
  </si>
  <si>
    <t>Táblás fedések; Fémlemez fedés táblalemezből egyszerű korcolt kivitelben, mínősített ötvözött horganylemezből RHEINZINK prePATINA blue-grey felületű QUALITY ZINC minőségű táblalemez 1000x2000 mm, 0,70 mm vtg, Cikkszám: 4507011</t>
  </si>
  <si>
    <t>43-003-8.1.1-0993180</t>
  </si>
  <si>
    <t>[Megjegyzés:][ablakpárkányok]</t>
  </si>
  <si>
    <t>Ablak- vagy szemöldökpárkány minősített ötvözött horganylemezből, 50 cm kiterített szélességig RHEINZINK QUALITY ZINC minőségű titáncink lemezből szegély 1,00 mm vtg., kiterített szélesség: 101-150, prePATINA blue-grey felületű</t>
  </si>
  <si>
    <t>43-003-8.1.1-0993183</t>
  </si>
  <si>
    <t>[ÖN][Megjegyzés:][Szemöldökpárkány fedése]</t>
  </si>
  <si>
    <t>Ablak- vagy szemöldökpárkány minősített ötvözött horganylemezből, 50 cm kiterített szélességig RHEINZINK QUALITY ZINC minőségű titáncink lemezből szegély 0,70 mm vtg., kiterített szélesség: 151-200, prePATINA blue-grey felületű</t>
  </si>
  <si>
    <t>43-003-9.1.1-0993180</t>
  </si>
  <si>
    <t>[Megjegyzés:][Ablak párkány magassággal azonos szinten]</t>
  </si>
  <si>
    <t>Választópárkány fedése, bármilyen kiterített szélességgel, minősített ötvözött horganylemezből, 65 cm kiterített szélességig RHEINZINK QUALITY ZINC minőségű titáncink lemezből szegély 1,00 mm vtg., kiterített szélesség: 101-150, prePATINA blue-grey</t>
  </si>
  <si>
    <t>felületű</t>
  </si>
  <si>
    <t>[ÖN][Megjegyzés:][szemöldökpárkány]</t>
  </si>
  <si>
    <t>Bádogozás</t>
  </si>
  <si>
    <t>47-000-7.2.1.2-0120021</t>
  </si>
  <si>
    <t>Fafelületek mázolásának előkészítő és részmunkái; fafelület beeresztő alapozása egy rétegben, félolajjal, tagolt felületen Trilak Félolaj beeresztő és pórustömítő</t>
  </si>
  <si>
    <t>47-000-7.3.2-0150112</t>
  </si>
  <si>
    <t>Fafelületek mázolásának előkészítő és részmunkái; simító tapaszolás fafelületen, egyszeri és minden további, tagolt felületen Trinát Mestertapasz, EAN: 595061609376</t>
  </si>
  <si>
    <t>47-010-3.3.1-0151110</t>
  </si>
  <si>
    <t>Enyhén porózus, nedvszívó, gyengén homokosodó falfelületek felületmegerősítő mélyalapozása, szilikon-bázisú mélyalapozóval, tagolatlan felületen Uniszil vizes mélyalapozó 001, EAN: 5996281019617</t>
  </si>
  <si>
    <t>47-013-5.2.3.1.1-0151860</t>
  </si>
  <si>
    <t>[ÖN][Megjegyzés:][Festés világos bézs színben RAL 3012]</t>
  </si>
  <si>
    <t>Szilikon festések, szilikon kötőanyagú, fehér vagy színes homlokzatfestés, megfelelően előkészített alapfelületen, vakolaton, két rétegben, egy vagy több színben, tagolatlan sima felületen Modaszil homlokzatfesték, 1. színcsoport</t>
  </si>
  <si>
    <t>47-013-5.2.3.1.1-0151868</t>
  </si>
  <si>
    <t>[ÖN][Megjegyzés:][Előzetesen letisztított téglafelületre RAL 1014 színben]</t>
  </si>
  <si>
    <t>Szilikon festések, szilikon kötőanyagú, fehér vagy színes homlokzatfestés, megfelelően előkészített alapfelületen, vakolaton, két rétegben, egy vagy több színben, tagolatlan sima felületen Modaszil homlokzatfesték, 2. színcsoport</t>
  </si>
  <si>
    <t>47-031-3.1.1.2-0130711</t>
  </si>
  <si>
    <t>Külső fafelületek alapmázolása, műgyantabázisú (alkid) oldószertartalmú alapozóval, tagolt felületen Trinát alapozófesték, szürke 200, EAN: 5995061765317</t>
  </si>
  <si>
    <t>47-000-705</t>
  </si>
  <si>
    <t>[K][Megjegyzés:][ÉN tétel módosítva égetéssel]</t>
  </si>
  <si>
    <t>Fafelületek mázolásának előkészítő és részmunkái; régi olajmázolás eltávolítása fa nyílászáró szerkezetről, lekaparással (raskettázás), eresz, tornác, homlokdeszka és faredőnyről</t>
  </si>
  <si>
    <t>47-007-35-0120311</t>
  </si>
  <si>
    <t>[Megjegyzés:][ÉN tétel]</t>
  </si>
  <si>
    <t>Fedőmázolás, fafelületen, eresz, tornác, homlokdeszka és faredőnyök felületén, lenolajkence és polimerizált lenolajbázisú olajfestékkel Standolit olajfesték, barna KÉT RÉTEGBEN</t>
  </si>
  <si>
    <t>Felületképzés</t>
  </si>
  <si>
    <t>Összesen:</t>
  </si>
  <si>
    <t>Adószám:</t>
  </si>
  <si>
    <t>Cégjegyzékszám:</t>
  </si>
  <si>
    <t xml:space="preserve">Név : MAZSIHISZ  Zuglói Hitközség      </t>
  </si>
  <si>
    <t xml:space="preserve">                                       </t>
  </si>
  <si>
    <t xml:space="preserve">         Zsinagóga                     </t>
  </si>
  <si>
    <t xml:space="preserve">Cím : Budapest XIV. Thököly út 83.     </t>
  </si>
  <si>
    <t xml:space="preserve"> Kelt:      2019. március 18.         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</si>
  <si>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</si>
  <si>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</si>
  <si>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</si>
  <si>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>A munka leírása: Homlokzat restaurálása</t>
  </si>
  <si>
    <t xml:space="preserve"> Kiírta: Vida Kálmán okl. építészmérnök</t>
  </si>
  <si>
    <t xml:space="preserve">                                                                              </t>
  </si>
  <si>
    <t xml:space="preserve">Készült: ÖN és ÉN normák felhasználásával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</si>
  <si>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</si>
  <si>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</si>
  <si>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</si>
  <si>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</si>
  <si>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</si>
  <si>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1.2 Akadályoztatási költség</t>
  </si>
  <si>
    <t>1.3 Építés közvetlen költségei</t>
  </si>
  <si>
    <t>1.4 Közvetlen önköltség összesen</t>
  </si>
  <si>
    <t>2.1 Árkockázati fedezet vet.alap</t>
  </si>
  <si>
    <t>2.2 Árkockázati fedezet</t>
  </si>
  <si>
    <t>2.3 Anyagigazgatási ksg. vet.alap</t>
  </si>
  <si>
    <t>2.4 Anyagigazgatási költség</t>
  </si>
  <si>
    <t>2.5 Fedezet vetítési alap 1.4</t>
  </si>
  <si>
    <t>2.6 Fedezet</t>
  </si>
  <si>
    <t>3.1 Tartalékkeret vetítési alap</t>
  </si>
  <si>
    <t>3.2 Tartalékkeret</t>
  </si>
  <si>
    <t>4.1 ÁFA vetítési alap</t>
  </si>
  <si>
    <t>4.2 Áfa</t>
  </si>
  <si>
    <t>5.  A munka ára</t>
  </si>
  <si>
    <t>Aláírás</t>
  </si>
  <si>
    <t>Árazta: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</si>
</sst>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8" x14ac:knownFonts="1">
    <font>
      <sz val="10"/>
      <name val="Arial"/>
      <charset val="238"/>
    </font>
    <font>
      <sz val="10"/>
      <name val="Arial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vertAlign val="superscript"/>
      <sz val="10"/>
      <name val="Times New Roman CE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10" fontId="5" fillId="0" borderId="2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164" fontId="5" fillId="0" borderId="0" xfId="1" applyNumberFormat="1" applyFont="1" applyAlignment="1">
      <alignment vertical="top"/>
    </xf>
    <xf numFmtId="164" fontId="5" fillId="0" borderId="2" xfId="1" applyNumberFormat="1" applyFont="1" applyBorder="1" applyAlignment="1">
      <alignment vertical="top"/>
    </xf>
    <xf numFmtId="164" fontId="5" fillId="0" borderId="0" xfId="1" applyNumberFormat="1" applyFont="1" applyAlignment="1">
      <alignment vertical="top" wrapText="1"/>
    </xf>
    <xf numFmtId="164" fontId="6" fillId="0" borderId="1" xfId="1" applyNumberFormat="1" applyFont="1" applyBorder="1" applyAlignment="1">
      <alignment vertical="top" wrapText="1"/>
    </xf>
    <xf numFmtId="164" fontId="2" fillId="0" borderId="0" xfId="1" applyNumberFormat="1" applyFont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164" fontId="5" fillId="0" borderId="1" xfId="1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64" fontId="5" fillId="0" borderId="3" xfId="1" applyNumberFormat="1" applyFont="1" applyBorder="1" applyAlignment="1">
      <alignment horizontal="center" vertical="top"/>
    </xf>
    <xf numFmtId="164" fontId="5" fillId="0" borderId="2" xfId="1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64" fontId="5" fillId="0" borderId="0" xfId="1" applyNumberFormat="1" applyFont="1" applyAlignment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13</xdr:row>
      <xdr:rowOff>22860</xdr:rowOff>
    </xdr:from>
    <xdr:to>
      <xdr:col>5</xdr:col>
      <xdr:colOff>266700</xdr:colOff>
      <xdr:row>19</xdr:row>
      <xdr:rowOff>0</xdr:rowOff>
    </xdr:to>
    <xdr:pic>
      <xdr:nvPicPr>
        <xdr:cNvPr id="1025" name="Picture 1" descr="C:\Documents and Settings\Koloman\Dokumentumok\Képek\MÉK pecsét.jpg">
          <a:extLst>
            <a:ext uri="{FF2B5EF4-FFF2-40B4-BE49-F238E27FC236}">
              <a16:creationId xmlns:a16="http://schemas.microsoft.com/office/drawing/2014/main" id="{1D4A50E5-A7EC-4558-A0CB-118C7CCF8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392680"/>
          <a:ext cx="103632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4"/>
  <sheetViews>
    <sheetView tabSelected="1" topLeftCell="A13" zoomScaleNormal="100" zoomScaleSheetLayoutView="90" workbookViewId="0">
      <selection activeCell="L16" sqref="L16"/>
    </sheetView>
  </sheetViews>
  <sheetFormatPr defaultColWidth="9.109375" defaultRowHeight="13.8" x14ac:dyDescent="0.25"/>
  <cols>
    <col min="1" max="1" width="5.5546875" style="10" customWidth="1"/>
    <col min="2" max="2" width="36.44140625" style="10" customWidth="1"/>
    <col min="3" max="3" width="8.44140625" style="10" bestFit="1" customWidth="1"/>
    <col min="4" max="5" width="15.6640625" style="10" customWidth="1"/>
    <col min="6" max="6" width="5.5546875" style="10" customWidth="1"/>
    <col min="7" max="16384" width="9.109375" style="10"/>
  </cols>
  <sheetData>
    <row r="1" spans="2:6" s="14" customFormat="1" ht="15.6" x14ac:dyDescent="0.25">
      <c r="B1" s="31" t="s">
        <v>167</v>
      </c>
      <c r="C1" s="31"/>
      <c r="D1" s="31"/>
      <c r="E1" s="31"/>
    </row>
    <row r="2" spans="2:6" s="14" customFormat="1" ht="15.6" x14ac:dyDescent="0.25">
      <c r="B2" s="31" t="s">
        <v>168</v>
      </c>
      <c r="C2" s="31"/>
      <c r="D2" s="31"/>
      <c r="E2" s="31"/>
    </row>
    <row r="3" spans="2:6" s="14" customFormat="1" ht="15.6" x14ac:dyDescent="0.25">
      <c r="B3" s="31"/>
      <c r="C3" s="31"/>
      <c r="D3" s="31"/>
      <c r="E3" s="31"/>
    </row>
    <row r="4" spans="2:6" s="14" customFormat="1" ht="15.6" x14ac:dyDescent="0.25">
      <c r="B4" s="31"/>
      <c r="C4" s="31"/>
      <c r="D4" s="31"/>
      <c r="E4" s="31"/>
    </row>
    <row r="6" spans="2:6" x14ac:dyDescent="0.25">
      <c r="B6" s="10" t="s">
        <v>169</v>
      </c>
      <c r="D6" s="10" t="s">
        <v>170</v>
      </c>
    </row>
    <row r="7" spans="2:6" x14ac:dyDescent="0.25">
      <c r="B7" s="10" t="s">
        <v>171</v>
      </c>
      <c r="D7" s="10" t="s">
        <v>170</v>
      </c>
    </row>
    <row r="8" spans="2:6" x14ac:dyDescent="0.25">
      <c r="B8" s="10" t="s">
        <v>172</v>
      </c>
      <c r="D8" s="10" t="s">
        <v>173</v>
      </c>
    </row>
    <row r="9" spans="2:6" x14ac:dyDescent="0.25">
      <c r="B9" s="10" t="s">
        <v>170</v>
      </c>
      <c r="D9" s="10" t="s">
        <v>174</v>
      </c>
    </row>
    <row r="10" spans="2:6" x14ac:dyDescent="0.25">
      <c r="B10" s="10" t="s">
        <v>170</v>
      </c>
      <c r="D10" s="10" t="s">
        <v>175</v>
      </c>
    </row>
    <row r="11" spans="2:6" x14ac:dyDescent="0.25">
      <c r="B11" s="10" t="s">
        <v>170</v>
      </c>
      <c r="D11" s="10" t="s">
        <v>176</v>
      </c>
    </row>
    <row r="12" spans="2:6" x14ac:dyDescent="0.25">
      <c r="B12" s="10" t="s">
        <v>177</v>
      </c>
      <c r="D12" s="27" t="s">
        <v>178</v>
      </c>
      <c r="E12" s="27"/>
      <c r="F12" s="27"/>
    </row>
    <row r="13" spans="2:6" x14ac:dyDescent="0.25">
      <c r="B13" s="10" t="s">
        <v>179</v>
      </c>
      <c r="D13" s="27" t="s">
        <v>201</v>
      </c>
      <c r="E13" s="27"/>
      <c r="F13" s="27"/>
    </row>
    <row r="14" spans="2:6" x14ac:dyDescent="0.25">
      <c r="B14" s="10" t="s">
        <v>179</v>
      </c>
    </row>
    <row r="15" spans="2:6" x14ac:dyDescent="0.25">
      <c r="B15" s="10" t="s">
        <v>179</v>
      </c>
    </row>
    <row r="16" spans="2:6" x14ac:dyDescent="0.25">
      <c r="B16" s="10" t="s">
        <v>180</v>
      </c>
    </row>
    <row r="17" spans="2:5" x14ac:dyDescent="0.25">
      <c r="B17" s="10" t="s">
        <v>179</v>
      </c>
    </row>
    <row r="19" spans="2:5" x14ac:dyDescent="0.25">
      <c r="B19" s="30" t="s">
        <v>181</v>
      </c>
      <c r="C19" s="30"/>
      <c r="D19" s="30"/>
      <c r="E19" s="30"/>
    </row>
    <row r="20" spans="2:5" x14ac:dyDescent="0.25">
      <c r="B20" s="15" t="s">
        <v>182</v>
      </c>
      <c r="C20" s="15"/>
      <c r="D20" s="18" t="s">
        <v>183</v>
      </c>
      <c r="E20" s="18" t="s">
        <v>184</v>
      </c>
    </row>
    <row r="21" spans="2:5" x14ac:dyDescent="0.25">
      <c r="B21" s="10" t="s">
        <v>185</v>
      </c>
      <c r="D21" s="19">
        <f>ROUND(SUM(Összesítő!B2:B10),0)</f>
        <v>0</v>
      </c>
      <c r="E21" s="19">
        <f>ROUND(SUM(Összesítő!C2:C10),0)</f>
        <v>0</v>
      </c>
    </row>
    <row r="22" spans="2:5" x14ac:dyDescent="0.25">
      <c r="B22" s="15" t="s">
        <v>186</v>
      </c>
      <c r="C22" s="16">
        <v>0</v>
      </c>
      <c r="D22" s="20"/>
      <c r="E22" s="20">
        <f>ROUND(E21*C22,0)</f>
        <v>0</v>
      </c>
    </row>
    <row r="23" spans="2:5" x14ac:dyDescent="0.25">
      <c r="B23" s="15" t="s">
        <v>187</v>
      </c>
      <c r="C23" s="15"/>
      <c r="D23" s="20">
        <f>ROUND(D21,0)</f>
        <v>0</v>
      </c>
      <c r="E23" s="20">
        <f>ROUND(E21+E22,0)</f>
        <v>0</v>
      </c>
    </row>
    <row r="24" spans="2:5" x14ac:dyDescent="0.25">
      <c r="B24" s="15" t="s">
        <v>188</v>
      </c>
      <c r="C24" s="15"/>
      <c r="D24" s="20">
        <f>ROUND(D23,0)</f>
        <v>0</v>
      </c>
      <c r="E24" s="20">
        <f>ROUND(E23,0)</f>
        <v>0</v>
      </c>
    </row>
    <row r="25" spans="2:5" x14ac:dyDescent="0.25">
      <c r="B25" s="10" t="s">
        <v>189</v>
      </c>
      <c r="D25" s="19">
        <f>ROUND(D24,0)</f>
        <v>0</v>
      </c>
      <c r="E25" s="19"/>
    </row>
    <row r="26" spans="2:5" x14ac:dyDescent="0.25">
      <c r="B26" s="15" t="s">
        <v>190</v>
      </c>
      <c r="C26" s="16">
        <v>0</v>
      </c>
      <c r="D26" s="20">
        <f>ROUND(D25*C26,0)</f>
        <v>0</v>
      </c>
      <c r="E26" s="20"/>
    </row>
    <row r="27" spans="2:5" x14ac:dyDescent="0.25">
      <c r="B27" s="10" t="s">
        <v>191</v>
      </c>
      <c r="D27" s="19">
        <f>ROUND(D24+D26,0)</f>
        <v>0</v>
      </c>
      <c r="E27" s="19"/>
    </row>
    <row r="28" spans="2:5" x14ac:dyDescent="0.25">
      <c r="B28" s="15" t="s">
        <v>192</v>
      </c>
      <c r="C28" s="16">
        <v>0</v>
      </c>
      <c r="D28" s="20">
        <f>ROUND(D27*C28,0)</f>
        <v>0</v>
      </c>
      <c r="E28" s="20"/>
    </row>
    <row r="29" spans="2:5" x14ac:dyDescent="0.25">
      <c r="B29" s="10" t="s">
        <v>193</v>
      </c>
      <c r="D29" s="19"/>
      <c r="E29" s="19">
        <f>ROUND(E24,0)</f>
        <v>0</v>
      </c>
    </row>
    <row r="30" spans="2:5" x14ac:dyDescent="0.25">
      <c r="B30" s="15" t="s">
        <v>194</v>
      </c>
      <c r="C30" s="16">
        <v>0</v>
      </c>
      <c r="D30" s="20"/>
      <c r="E30" s="20">
        <f>ROUND(E29*C30,0)</f>
        <v>0</v>
      </c>
    </row>
    <row r="31" spans="2:5" x14ac:dyDescent="0.25">
      <c r="B31" s="10" t="s">
        <v>195</v>
      </c>
      <c r="D31" s="28">
        <f>ROUND(D27+D28+E24+E30,0)</f>
        <v>0</v>
      </c>
      <c r="E31" s="28"/>
    </row>
    <row r="32" spans="2:5" x14ac:dyDescent="0.25">
      <c r="B32" s="15" t="s">
        <v>196</v>
      </c>
      <c r="C32" s="16">
        <v>0</v>
      </c>
      <c r="D32" s="29">
        <f>ROUND(D31*C32,0)</f>
        <v>0</v>
      </c>
      <c r="E32" s="29"/>
    </row>
    <row r="33" spans="2:5" x14ac:dyDescent="0.25">
      <c r="B33" s="10" t="s">
        <v>197</v>
      </c>
      <c r="D33" s="28">
        <f>ROUND(D31+D32,0)</f>
        <v>0</v>
      </c>
      <c r="E33" s="28"/>
    </row>
    <row r="34" spans="2:5" x14ac:dyDescent="0.25">
      <c r="B34" s="15" t="s">
        <v>198</v>
      </c>
      <c r="C34" s="16">
        <v>0.27</v>
      </c>
      <c r="D34" s="29">
        <f>ROUND(D33*C34,0)</f>
        <v>0</v>
      </c>
      <c r="E34" s="29"/>
    </row>
    <row r="35" spans="2:5" x14ac:dyDescent="0.25">
      <c r="B35" s="15" t="s">
        <v>199</v>
      </c>
      <c r="C35" s="15"/>
      <c r="D35" s="25">
        <f>ROUND(D33+D34,0)</f>
        <v>0</v>
      </c>
      <c r="E35" s="25"/>
    </row>
    <row r="40" spans="2:5" x14ac:dyDescent="0.25">
      <c r="C40" s="26" t="s">
        <v>200</v>
      </c>
      <c r="D40" s="26"/>
    </row>
    <row r="42" spans="2:5" x14ac:dyDescent="0.25">
      <c r="B42" s="17"/>
    </row>
    <row r="43" spans="2:5" x14ac:dyDescent="0.25">
      <c r="B43" s="17"/>
    </row>
    <row r="44" spans="2:5" x14ac:dyDescent="0.25">
      <c r="B44" s="17"/>
    </row>
  </sheetData>
  <mergeCells count="13">
    <mergeCell ref="B1:E1"/>
    <mergeCell ref="B2:E2"/>
    <mergeCell ref="B3:E3"/>
    <mergeCell ref="B4:E4"/>
    <mergeCell ref="D33:E33"/>
    <mergeCell ref="D35:E35"/>
    <mergeCell ref="C40:D40"/>
    <mergeCell ref="D12:F12"/>
    <mergeCell ref="D13:F13"/>
    <mergeCell ref="D31:E31"/>
    <mergeCell ref="D32:E32"/>
    <mergeCell ref="B19:E19"/>
    <mergeCell ref="D34:E34"/>
  </mergeCells>
  <phoneticPr fontId="0" type="noConversion"/>
  <pageMargins left="1" right="1" top="1" bottom="1" header="0.41666666666666669" footer="0.41666666666666669"/>
  <pageSetup paperSize="9" scale="93" orientation="portrait" useFirstPageNumber="1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zoomScaleNormal="100" zoomScaleSheetLayoutView="100" workbookViewId="0">
      <selection activeCell="K10" sqref="K10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26.4" x14ac:dyDescent="0.25">
      <c r="A2" s="8">
        <v>1</v>
      </c>
      <c r="B2" s="1" t="s">
        <v>125</v>
      </c>
      <c r="C2" s="2" t="s">
        <v>126</v>
      </c>
      <c r="D2" s="6">
        <v>4</v>
      </c>
      <c r="E2" s="1" t="s">
        <v>14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ht="26.4" x14ac:dyDescent="0.25">
      <c r="A4" s="8">
        <v>2</v>
      </c>
      <c r="B4" s="1" t="s">
        <v>127</v>
      </c>
      <c r="C4" s="2" t="s">
        <v>129</v>
      </c>
      <c r="D4" s="6">
        <v>3</v>
      </c>
      <c r="E4" s="1" t="s">
        <v>21</v>
      </c>
      <c r="F4" s="23"/>
      <c r="G4" s="23"/>
      <c r="H4" s="23">
        <f>ROUND(D4*F4, 0)</f>
        <v>0</v>
      </c>
      <c r="I4" s="23">
        <f>ROUND(D4*G4, 0)</f>
        <v>0</v>
      </c>
      <c r="J4" s="1" t="s">
        <v>128</v>
      </c>
    </row>
    <row r="5" spans="1:10" x14ac:dyDescent="0.25">
      <c r="F5" s="23"/>
      <c r="G5" s="23"/>
      <c r="H5" s="23"/>
      <c r="I5" s="23"/>
    </row>
    <row r="6" spans="1:10" ht="92.4" x14ac:dyDescent="0.25">
      <c r="A6" s="8">
        <v>3</v>
      </c>
      <c r="B6" s="1" t="s">
        <v>130</v>
      </c>
      <c r="C6" s="2" t="s">
        <v>132</v>
      </c>
      <c r="D6" s="6">
        <v>3</v>
      </c>
      <c r="E6" s="1" t="s">
        <v>21</v>
      </c>
      <c r="F6" s="23"/>
      <c r="G6" s="23"/>
      <c r="H6" s="23">
        <f>ROUND(D6*F6, 0)</f>
        <v>0</v>
      </c>
      <c r="I6" s="23">
        <f>ROUND(D6*G6, 0)</f>
        <v>0</v>
      </c>
      <c r="J6" s="1" t="s">
        <v>131</v>
      </c>
    </row>
    <row r="7" spans="1:10" x14ac:dyDescent="0.25">
      <c r="F7" s="23"/>
      <c r="G7" s="23"/>
      <c r="H7" s="23"/>
      <c r="I7" s="23"/>
    </row>
    <row r="8" spans="1:10" ht="79.2" x14ac:dyDescent="0.25">
      <c r="A8" s="8">
        <v>4</v>
      </c>
      <c r="B8" s="1" t="s">
        <v>133</v>
      </c>
      <c r="C8" s="2" t="s">
        <v>135</v>
      </c>
      <c r="D8" s="6">
        <v>9</v>
      </c>
      <c r="E8" s="1" t="s">
        <v>14</v>
      </c>
      <c r="F8" s="23"/>
      <c r="G8" s="23"/>
      <c r="H8" s="23">
        <f>ROUND(D8*F8, 0)</f>
        <v>0</v>
      </c>
      <c r="I8" s="23">
        <f>ROUND(D8*G8, 0)</f>
        <v>0</v>
      </c>
      <c r="J8" s="1" t="s">
        <v>134</v>
      </c>
    </row>
    <row r="9" spans="1:10" x14ac:dyDescent="0.25">
      <c r="F9" s="23"/>
      <c r="G9" s="23"/>
      <c r="H9" s="23"/>
      <c r="I9" s="23"/>
    </row>
    <row r="10" spans="1:10" ht="79.2" x14ac:dyDescent="0.25">
      <c r="A10" s="8">
        <v>5</v>
      </c>
      <c r="B10" s="1" t="s">
        <v>136</v>
      </c>
      <c r="C10" s="2" t="s">
        <v>138</v>
      </c>
      <c r="D10" s="6">
        <v>7</v>
      </c>
      <c r="E10" s="1" t="s">
        <v>14</v>
      </c>
      <c r="F10" s="23"/>
      <c r="G10" s="23"/>
      <c r="H10" s="23">
        <f>ROUND(D10*F10, 0)</f>
        <v>0</v>
      </c>
      <c r="I10" s="23">
        <f>ROUND(D10*G10, 0)</f>
        <v>0</v>
      </c>
      <c r="J10" s="1" t="s">
        <v>137</v>
      </c>
    </row>
    <row r="11" spans="1:10" x14ac:dyDescent="0.25">
      <c r="F11" s="23"/>
      <c r="G11" s="23"/>
      <c r="H11" s="23"/>
      <c r="I11" s="23"/>
    </row>
    <row r="12" spans="1:10" ht="92.4" x14ac:dyDescent="0.25">
      <c r="A12" s="8">
        <v>6</v>
      </c>
      <c r="B12" s="1" t="s">
        <v>139</v>
      </c>
      <c r="C12" s="2" t="s">
        <v>141</v>
      </c>
      <c r="D12" s="6">
        <v>25</v>
      </c>
      <c r="E12" s="1" t="s">
        <v>14</v>
      </c>
      <c r="F12" s="23"/>
      <c r="G12" s="23"/>
      <c r="H12" s="23">
        <f>ROUND(D12*F12, 0)</f>
        <v>0</v>
      </c>
      <c r="I12" s="23">
        <f>ROUND(D12*G12, 0)</f>
        <v>0</v>
      </c>
      <c r="J12" s="1" t="s">
        <v>140</v>
      </c>
    </row>
    <row r="13" spans="1:10" x14ac:dyDescent="0.25">
      <c r="C13" s="2" t="s">
        <v>142</v>
      </c>
      <c r="F13" s="23"/>
      <c r="G13" s="23"/>
      <c r="H13" s="23"/>
      <c r="I13" s="23"/>
    </row>
    <row r="14" spans="1:10" x14ac:dyDescent="0.25">
      <c r="F14" s="23"/>
      <c r="G14" s="23"/>
      <c r="H14" s="23"/>
      <c r="I14" s="23"/>
    </row>
    <row r="15" spans="1:10" ht="39.6" x14ac:dyDescent="0.25">
      <c r="A15" s="8">
        <v>7</v>
      </c>
      <c r="B15" s="1" t="s">
        <v>125</v>
      </c>
      <c r="C15" s="2" t="s">
        <v>126</v>
      </c>
      <c r="D15" s="6">
        <v>7</v>
      </c>
      <c r="E15" s="1" t="s">
        <v>14</v>
      </c>
      <c r="F15" s="23"/>
      <c r="G15" s="23"/>
      <c r="H15" s="23">
        <f>ROUND(D15*F15, 0)</f>
        <v>0</v>
      </c>
      <c r="I15" s="23">
        <f>ROUND(D15*G15, 0)</f>
        <v>0</v>
      </c>
      <c r="J15" s="1" t="s">
        <v>143</v>
      </c>
    </row>
    <row r="16" spans="1:10" x14ac:dyDescent="0.25">
      <c r="F16" s="23"/>
      <c r="G16" s="23"/>
      <c r="H16" s="23"/>
      <c r="I16" s="23"/>
    </row>
    <row r="17" spans="1:10" s="9" customFormat="1" x14ac:dyDescent="0.25">
      <c r="A17" s="7"/>
      <c r="B17" s="3"/>
      <c r="C17" s="3" t="s">
        <v>23</v>
      </c>
      <c r="D17" s="5"/>
      <c r="E17" s="3"/>
      <c r="F17" s="24"/>
      <c r="G17" s="24"/>
      <c r="H17" s="24">
        <f>ROUND(SUM(H2:H16),0)</f>
        <v>0</v>
      </c>
      <c r="I17" s="24">
        <f>ROUND(SUM(I2:I16),0)</f>
        <v>0</v>
      </c>
      <c r="J17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Bádogozás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zoomScaleNormal="100" zoomScaleSheetLayoutView="100" workbookViewId="0">
      <selection activeCell="L8" sqref="L8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52.8" x14ac:dyDescent="0.25">
      <c r="A2" s="8">
        <v>1</v>
      </c>
      <c r="B2" s="1" t="s">
        <v>113</v>
      </c>
      <c r="C2" s="2" t="s">
        <v>114</v>
      </c>
      <c r="D2" s="6">
        <v>97.31</v>
      </c>
      <c r="E2" s="1" t="s">
        <v>21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ht="52.8" x14ac:dyDescent="0.25">
      <c r="A4" s="8">
        <v>2</v>
      </c>
      <c r="B4" s="1" t="s">
        <v>145</v>
      </c>
      <c r="C4" s="2" t="s">
        <v>146</v>
      </c>
      <c r="D4" s="6">
        <v>8.6300000000000008</v>
      </c>
      <c r="E4" s="1" t="s">
        <v>21</v>
      </c>
      <c r="F4" s="23"/>
      <c r="G4" s="23"/>
      <c r="H4" s="23">
        <f>ROUND(D4*F4, 0)</f>
        <v>0</v>
      </c>
      <c r="I4" s="23">
        <f>ROUND(D4*G4, 0)</f>
        <v>0</v>
      </c>
      <c r="J4" s="1" t="s">
        <v>15</v>
      </c>
    </row>
    <row r="5" spans="1:10" x14ac:dyDescent="0.25">
      <c r="F5" s="23"/>
      <c r="G5" s="23"/>
      <c r="H5" s="23"/>
      <c r="I5" s="23"/>
    </row>
    <row r="6" spans="1:10" ht="52.8" x14ac:dyDescent="0.25">
      <c r="A6" s="8">
        <v>3</v>
      </c>
      <c r="B6" s="1" t="s">
        <v>147</v>
      </c>
      <c r="C6" s="2" t="s">
        <v>148</v>
      </c>
      <c r="D6" s="6">
        <v>8.6300000000000008</v>
      </c>
      <c r="E6" s="1" t="s">
        <v>21</v>
      </c>
      <c r="F6" s="23"/>
      <c r="G6" s="23"/>
      <c r="H6" s="23">
        <f>ROUND(D6*F6, 0)</f>
        <v>0</v>
      </c>
      <c r="I6" s="23">
        <f>ROUND(D6*G6, 0)</f>
        <v>0</v>
      </c>
      <c r="J6" s="1" t="s">
        <v>15</v>
      </c>
    </row>
    <row r="7" spans="1:10" x14ac:dyDescent="0.25">
      <c r="F7" s="23"/>
      <c r="G7" s="23"/>
      <c r="H7" s="23"/>
      <c r="I7" s="23"/>
    </row>
    <row r="8" spans="1:10" ht="79.2" x14ac:dyDescent="0.25">
      <c r="A8" s="8">
        <v>4</v>
      </c>
      <c r="B8" s="1" t="s">
        <v>149</v>
      </c>
      <c r="C8" s="2" t="s">
        <v>150</v>
      </c>
      <c r="D8" s="6">
        <v>97.31</v>
      </c>
      <c r="E8" s="1" t="s">
        <v>21</v>
      </c>
      <c r="F8" s="23"/>
      <c r="G8" s="23"/>
      <c r="H8" s="23">
        <f>ROUND(D8*F8, 0)</f>
        <v>0</v>
      </c>
      <c r="I8" s="23">
        <f>ROUND(D8*G8, 0)</f>
        <v>0</v>
      </c>
      <c r="J8" s="1" t="s">
        <v>15</v>
      </c>
    </row>
    <row r="9" spans="1:10" x14ac:dyDescent="0.25">
      <c r="F9" s="23"/>
      <c r="G9" s="23"/>
      <c r="H9" s="23"/>
      <c r="I9" s="23"/>
    </row>
    <row r="10" spans="1:10" ht="79.2" x14ac:dyDescent="0.25">
      <c r="A10" s="8">
        <v>5</v>
      </c>
      <c r="B10" s="1" t="s">
        <v>151</v>
      </c>
      <c r="C10" s="2" t="s">
        <v>153</v>
      </c>
      <c r="D10" s="6">
        <v>97.31</v>
      </c>
      <c r="E10" s="1" t="s">
        <v>21</v>
      </c>
      <c r="F10" s="23"/>
      <c r="G10" s="23"/>
      <c r="H10" s="23">
        <f>ROUND(D10*F10, 0)</f>
        <v>0</v>
      </c>
      <c r="I10" s="23">
        <f>ROUND(D10*G10, 0)</f>
        <v>0</v>
      </c>
      <c r="J10" s="1" t="s">
        <v>152</v>
      </c>
    </row>
    <row r="11" spans="1:10" x14ac:dyDescent="0.25">
      <c r="F11" s="23"/>
      <c r="G11" s="23"/>
      <c r="H11" s="23"/>
      <c r="I11" s="23"/>
    </row>
    <row r="12" spans="1:10" ht="79.2" x14ac:dyDescent="0.25">
      <c r="A12" s="8">
        <v>6</v>
      </c>
      <c r="B12" s="1" t="s">
        <v>154</v>
      </c>
      <c r="C12" s="2" t="s">
        <v>156</v>
      </c>
      <c r="D12" s="6">
        <v>19</v>
      </c>
      <c r="E12" s="1" t="s">
        <v>21</v>
      </c>
      <c r="F12" s="23"/>
      <c r="G12" s="23"/>
      <c r="H12" s="23">
        <f>ROUND(D12*F12, 0)</f>
        <v>0</v>
      </c>
      <c r="I12" s="23">
        <f>ROUND(D12*G12, 0)</f>
        <v>0</v>
      </c>
      <c r="J12" s="1" t="s">
        <v>155</v>
      </c>
    </row>
    <row r="13" spans="1:10" x14ac:dyDescent="0.25">
      <c r="F13" s="23"/>
      <c r="G13" s="23"/>
      <c r="H13" s="23"/>
      <c r="I13" s="23"/>
    </row>
    <row r="14" spans="1:10" ht="66" x14ac:dyDescent="0.25">
      <c r="A14" s="8">
        <v>7</v>
      </c>
      <c r="B14" s="1" t="s">
        <v>157</v>
      </c>
      <c r="C14" s="2" t="s">
        <v>158</v>
      </c>
      <c r="D14" s="6">
        <v>8.6300000000000008</v>
      </c>
      <c r="E14" s="1" t="s">
        <v>21</v>
      </c>
      <c r="F14" s="23"/>
      <c r="G14" s="23"/>
      <c r="H14" s="23">
        <f>ROUND(D14*F14, 0)</f>
        <v>0</v>
      </c>
      <c r="I14" s="23">
        <f>ROUND(D14*G14, 0)</f>
        <v>0</v>
      </c>
      <c r="J14" s="1" t="s">
        <v>15</v>
      </c>
    </row>
    <row r="15" spans="1:10" x14ac:dyDescent="0.25">
      <c r="F15" s="23"/>
      <c r="G15" s="23"/>
      <c r="H15" s="23"/>
      <c r="I15" s="23"/>
    </row>
    <row r="16" spans="1:10" ht="66" x14ac:dyDescent="0.25">
      <c r="A16" s="8">
        <v>8</v>
      </c>
      <c r="B16" s="1" t="s">
        <v>159</v>
      </c>
      <c r="C16" s="2" t="s">
        <v>161</v>
      </c>
      <c r="D16" s="6">
        <v>8.6300000000000008</v>
      </c>
      <c r="E16" s="1" t="s">
        <v>21</v>
      </c>
      <c r="F16" s="23"/>
      <c r="G16" s="23"/>
      <c r="H16" s="23">
        <f>ROUND(D16*F16, 0)</f>
        <v>0</v>
      </c>
      <c r="I16" s="23">
        <f>ROUND(D16*G16, 0)</f>
        <v>0</v>
      </c>
      <c r="J16" s="1" t="s">
        <v>160</v>
      </c>
    </row>
    <row r="17" spans="1:10" x14ac:dyDescent="0.25">
      <c r="F17" s="23"/>
      <c r="G17" s="23"/>
      <c r="H17" s="23"/>
      <c r="I17" s="23"/>
    </row>
    <row r="18" spans="1:10" ht="66" x14ac:dyDescent="0.25">
      <c r="A18" s="8">
        <v>9</v>
      </c>
      <c r="B18" s="1" t="s">
        <v>162</v>
      </c>
      <c r="C18" s="2" t="s">
        <v>164</v>
      </c>
      <c r="D18" s="6">
        <v>8.6300000000000008</v>
      </c>
      <c r="E18" s="1" t="s">
        <v>21</v>
      </c>
      <c r="F18" s="23"/>
      <c r="G18" s="23"/>
      <c r="H18" s="23">
        <f>ROUND(D18*F18, 0)</f>
        <v>0</v>
      </c>
      <c r="I18" s="23">
        <f>ROUND(D18*G18, 0)</f>
        <v>0</v>
      </c>
      <c r="J18" s="1" t="s">
        <v>163</v>
      </c>
    </row>
    <row r="19" spans="1:10" x14ac:dyDescent="0.25">
      <c r="F19" s="23"/>
      <c r="G19" s="23"/>
      <c r="H19" s="23"/>
      <c r="I19" s="23"/>
    </row>
    <row r="20" spans="1:10" s="9" customFormat="1" x14ac:dyDescent="0.25">
      <c r="A20" s="7"/>
      <c r="B20" s="3"/>
      <c r="C20" s="3" t="s">
        <v>23</v>
      </c>
      <c r="D20" s="5"/>
      <c r="E20" s="3"/>
      <c r="F20" s="24"/>
      <c r="G20" s="24"/>
      <c r="H20" s="24">
        <f>ROUND(SUM(H2:H19),0)</f>
        <v>0</v>
      </c>
      <c r="I20" s="24">
        <f>ROUND(SUM(I2:I19),0)</f>
        <v>0</v>
      </c>
      <c r="J20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Felületképzés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"/>
  <sheetViews>
    <sheetView zoomScaleNormal="100" zoomScaleSheetLayoutView="100" workbookViewId="0">
      <selection activeCell="B8" sqref="B8:C8"/>
    </sheetView>
  </sheetViews>
  <sheetFormatPr defaultColWidth="9.109375" defaultRowHeight="13.8" x14ac:dyDescent="0.25"/>
  <cols>
    <col min="1" max="1" width="36.44140625" style="11" customWidth="1"/>
    <col min="2" max="3" width="20.6640625" style="11" customWidth="1"/>
    <col min="4" max="16384" width="9.109375" style="11"/>
  </cols>
  <sheetData>
    <row r="1" spans="1:256" s="12" customFormat="1" x14ac:dyDescent="0.25">
      <c r="A1" s="12" t="s">
        <v>0</v>
      </c>
      <c r="B1" s="13" t="s">
        <v>1</v>
      </c>
      <c r="C1" s="13" t="s">
        <v>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x14ac:dyDescent="0.25">
      <c r="A2" s="11" t="s">
        <v>24</v>
      </c>
      <c r="B2" s="21">
        <f>'Felvonulási létesítmények'!H8</f>
        <v>0</v>
      </c>
      <c r="C2" s="21">
        <f>'Felvonulási létesítmények'!I8</f>
        <v>0</v>
      </c>
    </row>
    <row r="3" spans="1:256" x14ac:dyDescent="0.25">
      <c r="A3" s="11" t="s">
        <v>28</v>
      </c>
      <c r="B3" s="21">
        <f>'Zsaluzás és állványozás'!H5</f>
        <v>0</v>
      </c>
      <c r="C3" s="21">
        <f>'Zsaluzás és állványozás'!I5</f>
        <v>0</v>
      </c>
    </row>
    <row r="4" spans="1:256" x14ac:dyDescent="0.25">
      <c r="A4" s="11" t="s">
        <v>31</v>
      </c>
      <c r="B4" s="21">
        <f>'Irtás, föld- és sziklamunka'!H4</f>
        <v>0</v>
      </c>
      <c r="C4" s="21">
        <f>'Irtás, föld- és sziklamunka'!I4</f>
        <v>0</v>
      </c>
    </row>
    <row r="5" spans="1:256" x14ac:dyDescent="0.25">
      <c r="A5" s="11" t="s">
        <v>38</v>
      </c>
      <c r="B5" s="21">
        <f>'Falazás és egyéb kőművesmunka'!H6</f>
        <v>0</v>
      </c>
      <c r="C5" s="21">
        <f>'Falazás és egyéb kőművesmunka'!I6</f>
        <v>0</v>
      </c>
    </row>
    <row r="6" spans="1:256" x14ac:dyDescent="0.25">
      <c r="A6" s="11" t="s">
        <v>47</v>
      </c>
      <c r="B6" s="21">
        <f>Ácsmunka!H8</f>
        <v>0</v>
      </c>
      <c r="C6" s="21">
        <f>Ácsmunka!I8</f>
        <v>0</v>
      </c>
    </row>
    <row r="7" spans="1:256" x14ac:dyDescent="0.25">
      <c r="A7" s="11" t="s">
        <v>107</v>
      </c>
      <c r="B7" s="21">
        <f>'Vakolás és rabicolás'!H50</f>
        <v>0</v>
      </c>
      <c r="C7" s="21">
        <f>'Vakolás és rabicolás'!I50</f>
        <v>0</v>
      </c>
    </row>
    <row r="8" spans="1:256" ht="27.6" x14ac:dyDescent="0.25">
      <c r="A8" s="11" t="s">
        <v>124</v>
      </c>
      <c r="B8" s="32">
        <f>'Hideg- és melegburkolatok készí'!H15</f>
        <v>0</v>
      </c>
      <c r="C8" s="32">
        <f>'Hideg- és melegburkolatok készí'!I15</f>
        <v>0</v>
      </c>
    </row>
    <row r="9" spans="1:256" x14ac:dyDescent="0.25">
      <c r="A9" s="11" t="s">
        <v>144</v>
      </c>
      <c r="B9" s="21">
        <f>Bádogozás!H17</f>
        <v>0</v>
      </c>
      <c r="C9" s="21">
        <f>Bádogozás!I17</f>
        <v>0</v>
      </c>
    </row>
    <row r="10" spans="1:256" x14ac:dyDescent="0.25">
      <c r="A10" s="11" t="s">
        <v>165</v>
      </c>
      <c r="B10" s="21">
        <f>Felületképzés!H20</f>
        <v>0</v>
      </c>
      <c r="C10" s="21">
        <f>Felületképzés!I20</f>
        <v>0</v>
      </c>
    </row>
    <row r="11" spans="1:256" s="12" customFormat="1" x14ac:dyDescent="0.25">
      <c r="A11" s="12" t="s">
        <v>166</v>
      </c>
      <c r="B11" s="22">
        <f>ROUND(SUM(B2:B10),0)</f>
        <v>0</v>
      </c>
      <c r="C11" s="22">
        <f>ROUND(SUM(C2:C10), 0)</f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</sheetData>
  <phoneticPr fontId="0" type="noConversion"/>
  <pageMargins left="1" right="1" top="1" bottom="1" header="0.41666666666666669" footer="0.41666666666666669"/>
  <pageSetup paperSize="9" orientation="portrait" useFirstPageNumber="1" horizontalDpi="300" r:id="rId1"/>
  <headerFooter alignWithMargins="0">
    <oddHeader>&amp;C&amp;"Times New Roman,bold"&amp;11Munkanem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zoomScaleNormal="100" zoomScaleSheetLayoutView="100" workbookViewId="0">
      <selection activeCell="D12" sqref="C12:D12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39.6" x14ac:dyDescent="0.25">
      <c r="A2" s="8">
        <v>1</v>
      </c>
      <c r="B2" s="1" t="s">
        <v>13</v>
      </c>
      <c r="C2" s="2" t="s">
        <v>16</v>
      </c>
      <c r="D2" s="6">
        <v>50</v>
      </c>
      <c r="E2" s="1" t="s">
        <v>14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ht="26.4" x14ac:dyDescent="0.25">
      <c r="A4" s="8">
        <v>2</v>
      </c>
      <c r="B4" s="1" t="s">
        <v>17</v>
      </c>
      <c r="C4" s="2" t="s">
        <v>19</v>
      </c>
      <c r="D4" s="6">
        <v>1</v>
      </c>
      <c r="E4" s="1" t="s">
        <v>18</v>
      </c>
      <c r="F4" s="23"/>
      <c r="G4" s="23"/>
      <c r="H4" s="23">
        <f>ROUND(D4*F4, 0)</f>
        <v>0</v>
      </c>
      <c r="I4" s="23">
        <f>ROUND(D4*G4, 0)</f>
        <v>0</v>
      </c>
      <c r="J4" s="1" t="s">
        <v>15</v>
      </c>
    </row>
    <row r="5" spans="1:10" x14ac:dyDescent="0.25">
      <c r="F5" s="23"/>
      <c r="G5" s="23"/>
      <c r="H5" s="23"/>
      <c r="I5" s="23"/>
    </row>
    <row r="6" spans="1:10" ht="52.8" x14ac:dyDescent="0.25">
      <c r="A6" s="8">
        <v>3</v>
      </c>
      <c r="B6" s="1" t="s">
        <v>20</v>
      </c>
      <c r="C6" s="2" t="s">
        <v>22</v>
      </c>
      <c r="D6" s="6">
        <v>40</v>
      </c>
      <c r="E6" s="1" t="s">
        <v>21</v>
      </c>
      <c r="F6" s="23"/>
      <c r="G6" s="23"/>
      <c r="H6" s="23">
        <f>ROUND(D6*F6, 0)</f>
        <v>0</v>
      </c>
      <c r="I6" s="23">
        <f>ROUND(D6*G6, 0)</f>
        <v>0</v>
      </c>
    </row>
    <row r="7" spans="1:10" x14ac:dyDescent="0.25">
      <c r="F7" s="23"/>
      <c r="G7" s="23"/>
      <c r="H7" s="23"/>
      <c r="I7" s="23"/>
    </row>
    <row r="8" spans="1:10" s="9" customFormat="1" x14ac:dyDescent="0.25">
      <c r="A8" s="7"/>
      <c r="B8" s="3"/>
      <c r="C8" s="3" t="s">
        <v>23</v>
      </c>
      <c r="D8" s="5"/>
      <c r="E8" s="3"/>
      <c r="F8" s="24"/>
      <c r="G8" s="24"/>
      <c r="H8" s="24">
        <f>ROUND(SUM(H2:H7),0)</f>
        <v>0</v>
      </c>
      <c r="I8" s="24">
        <f>ROUND(SUM(I2:I7),0)</f>
        <v>0</v>
      </c>
      <c r="J8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Felvonulási létesítmények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"/>
  <sheetViews>
    <sheetView zoomScaleNormal="100" zoomScaleSheetLayoutView="100" workbookViewId="0">
      <selection activeCell="F10" sqref="F10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81.599999999999994" x14ac:dyDescent="0.25">
      <c r="A2" s="8">
        <v>1</v>
      </c>
      <c r="B2" s="1" t="s">
        <v>25</v>
      </c>
      <c r="C2" s="2" t="s">
        <v>27</v>
      </c>
      <c r="D2" s="6">
        <v>145</v>
      </c>
      <c r="E2" s="1" t="s">
        <v>21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ht="52.8" x14ac:dyDescent="0.25">
      <c r="C3" s="2" t="s">
        <v>26</v>
      </c>
      <c r="F3" s="23"/>
      <c r="G3" s="23"/>
      <c r="H3" s="23"/>
      <c r="I3" s="23"/>
    </row>
    <row r="4" spans="1:10" x14ac:dyDescent="0.25">
      <c r="F4" s="23"/>
      <c r="G4" s="23"/>
      <c r="H4" s="23"/>
      <c r="I4" s="23"/>
    </row>
    <row r="5" spans="1:10" s="9" customFormat="1" x14ac:dyDescent="0.25">
      <c r="A5" s="7"/>
      <c r="B5" s="3"/>
      <c r="C5" s="3" t="s">
        <v>23</v>
      </c>
      <c r="D5" s="5"/>
      <c r="E5" s="3"/>
      <c r="F5" s="24"/>
      <c r="G5" s="24"/>
      <c r="H5" s="24">
        <f>ROUND(SUM(H2:H4),0)</f>
        <v>0</v>
      </c>
      <c r="I5" s="24">
        <f>ROUND(SUM(I2:I4),0)</f>
        <v>0</v>
      </c>
      <c r="J5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Zsaluzás és állványozás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"/>
  <sheetViews>
    <sheetView zoomScaleNormal="100" zoomScaleSheetLayoutView="100" workbookViewId="0">
      <selection activeCell="F13" sqref="E13:F13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42" x14ac:dyDescent="0.25">
      <c r="A2" s="8">
        <v>1</v>
      </c>
      <c r="B2" s="1" t="s">
        <v>29</v>
      </c>
      <c r="C2" s="2" t="s">
        <v>30</v>
      </c>
      <c r="D2" s="6">
        <v>2</v>
      </c>
      <c r="E2" s="1" t="s">
        <v>18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s="9" customFormat="1" x14ac:dyDescent="0.25">
      <c r="A4" s="7"/>
      <c r="B4" s="3"/>
      <c r="C4" s="3" t="s">
        <v>23</v>
      </c>
      <c r="D4" s="5"/>
      <c r="E4" s="3"/>
      <c r="F4" s="24"/>
      <c r="G4" s="24"/>
      <c r="H4" s="24">
        <f>ROUND(SUM(H2:H3),0)</f>
        <v>0</v>
      </c>
      <c r="I4" s="24">
        <f>ROUND(SUM(I2:I3),0)</f>
        <v>0</v>
      </c>
      <c r="J4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Irtás, föld- és sziklamunka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zoomScaleNormal="100" zoomScaleSheetLayoutView="100" workbookViewId="0">
      <selection activeCell="G11" sqref="G11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81.599999999999994" x14ac:dyDescent="0.25">
      <c r="A2" s="8">
        <v>1</v>
      </c>
      <c r="B2" s="1" t="s">
        <v>32</v>
      </c>
      <c r="C2" s="2" t="s">
        <v>37</v>
      </c>
      <c r="D2" s="6">
        <v>4</v>
      </c>
      <c r="E2" s="1" t="s">
        <v>18</v>
      </c>
      <c r="F2" s="23"/>
      <c r="G2" s="23"/>
      <c r="H2" s="23">
        <f>ROUND(D2*F2, 0)</f>
        <v>0</v>
      </c>
      <c r="I2" s="23">
        <f>ROUND(D2*G2, 0)</f>
        <v>0</v>
      </c>
      <c r="J2" s="1" t="s">
        <v>33</v>
      </c>
    </row>
    <row r="3" spans="1:10" x14ac:dyDescent="0.25">
      <c r="F3" s="23"/>
      <c r="G3" s="23"/>
      <c r="H3" s="23"/>
      <c r="I3" s="23"/>
    </row>
    <row r="4" spans="1:10" ht="66" x14ac:dyDescent="0.25">
      <c r="A4" s="8">
        <v>2</v>
      </c>
      <c r="B4" s="1" t="s">
        <v>34</v>
      </c>
      <c r="C4" s="2" t="s">
        <v>36</v>
      </c>
      <c r="D4" s="6">
        <v>28</v>
      </c>
      <c r="E4" s="1" t="s">
        <v>14</v>
      </c>
      <c r="F4" s="23"/>
      <c r="G4" s="23"/>
      <c r="H4" s="23">
        <f>ROUND(D4*F4, 0)</f>
        <v>0</v>
      </c>
      <c r="I4" s="23">
        <f>ROUND(D4*G4, 0)</f>
        <v>0</v>
      </c>
      <c r="J4" s="1" t="s">
        <v>35</v>
      </c>
    </row>
    <row r="5" spans="1:10" x14ac:dyDescent="0.25">
      <c r="F5" s="23"/>
      <c r="G5" s="23"/>
      <c r="H5" s="23"/>
      <c r="I5" s="23"/>
    </row>
    <row r="6" spans="1:10" s="9" customFormat="1" x14ac:dyDescent="0.25">
      <c r="A6" s="7"/>
      <c r="B6" s="3"/>
      <c r="C6" s="3" t="s">
        <v>23</v>
      </c>
      <c r="D6" s="5"/>
      <c r="E6" s="3"/>
      <c r="F6" s="24"/>
      <c r="G6" s="24"/>
      <c r="H6" s="24">
        <f>ROUND(SUM(H2:H5),0)</f>
        <v>0</v>
      </c>
      <c r="I6" s="24">
        <f>ROUND(SUM(I2:I5),0)</f>
        <v>0</v>
      </c>
      <c r="J6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Falazás és egyéb kőművesmunka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"/>
  <sheetViews>
    <sheetView zoomScaleNormal="100" zoomScaleSheetLayoutView="100" workbookViewId="0">
      <selection activeCell="G13" sqref="G13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26.4" x14ac:dyDescent="0.25">
      <c r="A2" s="8">
        <v>1</v>
      </c>
      <c r="B2" s="1" t="s">
        <v>39</v>
      </c>
      <c r="C2" s="2" t="s">
        <v>41</v>
      </c>
      <c r="D2" s="6">
        <v>7.5</v>
      </c>
      <c r="E2" s="1" t="s">
        <v>21</v>
      </c>
      <c r="F2" s="23"/>
      <c r="G2" s="23"/>
      <c r="H2" s="23">
        <f>ROUND(D2*F2, 0)</f>
        <v>0</v>
      </c>
      <c r="I2" s="23">
        <f>ROUND(D2*G2, 0)</f>
        <v>0</v>
      </c>
      <c r="J2" s="1" t="s">
        <v>40</v>
      </c>
    </row>
    <row r="3" spans="1:10" x14ac:dyDescent="0.25">
      <c r="F3" s="23"/>
      <c r="G3" s="23"/>
      <c r="H3" s="23"/>
      <c r="I3" s="23"/>
    </row>
    <row r="4" spans="1:10" ht="26.4" x14ac:dyDescent="0.25">
      <c r="A4" s="8">
        <v>2</v>
      </c>
      <c r="B4" s="1" t="s">
        <v>42</v>
      </c>
      <c r="C4" s="2" t="s">
        <v>43</v>
      </c>
      <c r="D4" s="6">
        <v>7.5</v>
      </c>
      <c r="E4" s="1" t="s">
        <v>21</v>
      </c>
      <c r="F4" s="23"/>
      <c r="G4" s="23"/>
      <c r="H4" s="23">
        <f>ROUND(D4*F4, 0)</f>
        <v>0</v>
      </c>
      <c r="I4" s="23">
        <f>ROUND(D4*G4, 0)</f>
        <v>0</v>
      </c>
      <c r="J4" s="1" t="s">
        <v>15</v>
      </c>
    </row>
    <row r="5" spans="1:10" x14ac:dyDescent="0.25">
      <c r="F5" s="23"/>
      <c r="G5" s="23"/>
      <c r="H5" s="23"/>
      <c r="I5" s="23"/>
    </row>
    <row r="6" spans="1:10" ht="92.4" x14ac:dyDescent="0.25">
      <c r="A6" s="8">
        <v>3</v>
      </c>
      <c r="B6" s="1" t="s">
        <v>44</v>
      </c>
      <c r="C6" s="2" t="s">
        <v>46</v>
      </c>
      <c r="D6" s="6">
        <v>5</v>
      </c>
      <c r="E6" s="1" t="s">
        <v>14</v>
      </c>
      <c r="F6" s="23"/>
      <c r="G6" s="23"/>
      <c r="H6" s="23">
        <f>ROUND(D6*F6, 0)</f>
        <v>0</v>
      </c>
      <c r="I6" s="23">
        <f>ROUND(D6*G6, 0)</f>
        <v>0</v>
      </c>
      <c r="J6" s="1" t="s">
        <v>45</v>
      </c>
    </row>
    <row r="7" spans="1:10" x14ac:dyDescent="0.25">
      <c r="F7" s="23"/>
      <c r="G7" s="23"/>
      <c r="H7" s="23"/>
      <c r="I7" s="23"/>
    </row>
    <row r="8" spans="1:10" s="9" customFormat="1" x14ac:dyDescent="0.25">
      <c r="A8" s="7"/>
      <c r="B8" s="3"/>
      <c r="C8" s="3" t="s">
        <v>23</v>
      </c>
      <c r="D8" s="5"/>
      <c r="E8" s="3"/>
      <c r="F8" s="24"/>
      <c r="G8" s="24"/>
      <c r="H8" s="24">
        <f>ROUND(SUM(H2:H7),0)</f>
        <v>0</v>
      </c>
      <c r="I8" s="24">
        <f>ROUND(SUM(I2:I7),0)</f>
        <v>0</v>
      </c>
      <c r="J8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Ácsmunka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0"/>
  <sheetViews>
    <sheetView topLeftCell="A7" zoomScaleNormal="100" zoomScaleSheetLayoutView="100" workbookViewId="0">
      <selection activeCell="J14" sqref="J14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1.6640625" style="6" bestFit="1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39.6" x14ac:dyDescent="0.25">
      <c r="A2" s="8">
        <v>1</v>
      </c>
      <c r="B2" s="1" t="s">
        <v>48</v>
      </c>
      <c r="C2" s="2" t="s">
        <v>49</v>
      </c>
      <c r="D2" s="6">
        <v>14.5</v>
      </c>
      <c r="E2" s="1" t="s">
        <v>14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ht="39.6" x14ac:dyDescent="0.25">
      <c r="A4" s="8">
        <v>2</v>
      </c>
      <c r="B4" s="1" t="s">
        <v>50</v>
      </c>
      <c r="C4" s="2" t="s">
        <v>52</v>
      </c>
      <c r="D4" s="6">
        <v>7</v>
      </c>
      <c r="E4" s="1" t="s">
        <v>14</v>
      </c>
      <c r="F4" s="23"/>
      <c r="G4" s="23"/>
      <c r="H4" s="23">
        <f>ROUND(D4*F4, 0)</f>
        <v>0</v>
      </c>
      <c r="I4" s="23">
        <f>ROUND(D4*G4, 0)</f>
        <v>0</v>
      </c>
      <c r="J4" s="1" t="s">
        <v>51</v>
      </c>
    </row>
    <row r="5" spans="1:10" x14ac:dyDescent="0.25">
      <c r="F5" s="23"/>
      <c r="G5" s="23"/>
      <c r="H5" s="23"/>
      <c r="I5" s="23"/>
    </row>
    <row r="6" spans="1:10" ht="39.6" x14ac:dyDescent="0.25">
      <c r="A6" s="8">
        <v>3</v>
      </c>
      <c r="B6" s="1" t="s">
        <v>53</v>
      </c>
      <c r="C6" s="2" t="s">
        <v>54</v>
      </c>
      <c r="D6" s="6">
        <v>70.709999999999994</v>
      </c>
      <c r="E6" s="1" t="s">
        <v>21</v>
      </c>
      <c r="F6" s="23"/>
      <c r="G6" s="23"/>
      <c r="H6" s="23">
        <f>ROUND(D6*F6, 0)</f>
        <v>0</v>
      </c>
      <c r="I6" s="23">
        <f>ROUND(D6*G6, 0)</f>
        <v>0</v>
      </c>
      <c r="J6" s="1" t="s">
        <v>15</v>
      </c>
    </row>
    <row r="7" spans="1:10" x14ac:dyDescent="0.25">
      <c r="F7" s="23"/>
      <c r="G7" s="23"/>
      <c r="H7" s="23"/>
      <c r="I7" s="23"/>
    </row>
    <row r="8" spans="1:10" ht="66" x14ac:dyDescent="0.25">
      <c r="A8" s="8">
        <v>4</v>
      </c>
      <c r="B8" s="1" t="s">
        <v>55</v>
      </c>
      <c r="C8" s="2" t="s">
        <v>57</v>
      </c>
      <c r="D8" s="6">
        <v>13</v>
      </c>
      <c r="E8" s="1" t="s">
        <v>14</v>
      </c>
      <c r="F8" s="23"/>
      <c r="G8" s="23"/>
      <c r="H8" s="23">
        <f>ROUND(D8*F8, 0)</f>
        <v>0</v>
      </c>
      <c r="I8" s="23">
        <f>ROUND(D8*G8, 0)</f>
        <v>0</v>
      </c>
      <c r="J8" s="1" t="s">
        <v>56</v>
      </c>
    </row>
    <row r="9" spans="1:10" x14ac:dyDescent="0.25">
      <c r="F9" s="23"/>
      <c r="G9" s="23"/>
      <c r="H9" s="23"/>
      <c r="I9" s="23"/>
    </row>
    <row r="10" spans="1:10" ht="118.8" x14ac:dyDescent="0.25">
      <c r="A10" s="8">
        <v>5</v>
      </c>
      <c r="B10" s="1" t="s">
        <v>58</v>
      </c>
      <c r="C10" s="2" t="s">
        <v>60</v>
      </c>
      <c r="D10" s="6">
        <v>34</v>
      </c>
      <c r="E10" s="1" t="s">
        <v>14</v>
      </c>
      <c r="F10" s="23"/>
      <c r="G10" s="23"/>
      <c r="H10" s="23">
        <f>ROUND(D10*F10, 0)</f>
        <v>0</v>
      </c>
      <c r="I10" s="23">
        <f>ROUND(D10*G10, 0)</f>
        <v>0</v>
      </c>
      <c r="J10" s="1" t="s">
        <v>59</v>
      </c>
    </row>
    <row r="11" spans="1:10" x14ac:dyDescent="0.25">
      <c r="F11" s="23"/>
      <c r="G11" s="23"/>
      <c r="H11" s="23"/>
      <c r="I11" s="23"/>
    </row>
    <row r="12" spans="1:10" ht="66" x14ac:dyDescent="0.25">
      <c r="A12" s="8">
        <v>6</v>
      </c>
      <c r="B12" s="1" t="s">
        <v>61</v>
      </c>
      <c r="C12" s="2" t="s">
        <v>63</v>
      </c>
      <c r="D12" s="6">
        <v>32</v>
      </c>
      <c r="E12" s="1" t="s">
        <v>14</v>
      </c>
      <c r="F12" s="23"/>
      <c r="G12" s="23"/>
      <c r="H12" s="23">
        <f>ROUND(D12*F12, 0)</f>
        <v>0</v>
      </c>
      <c r="I12" s="23">
        <f>ROUND(D12*G12, 0)</f>
        <v>0</v>
      </c>
      <c r="J12" s="1" t="s">
        <v>62</v>
      </c>
    </row>
    <row r="13" spans="1:10" x14ac:dyDescent="0.25">
      <c r="F13" s="23"/>
      <c r="G13" s="23"/>
      <c r="H13" s="23"/>
      <c r="I13" s="23"/>
    </row>
    <row r="14" spans="1:10" ht="39.6" x14ac:dyDescent="0.25">
      <c r="A14" s="8">
        <v>7</v>
      </c>
      <c r="B14" s="1" t="s">
        <v>64</v>
      </c>
      <c r="C14" s="2" t="s">
        <v>65</v>
      </c>
      <c r="D14" s="6">
        <v>8</v>
      </c>
      <c r="E14" s="1" t="s">
        <v>18</v>
      </c>
      <c r="F14" s="23"/>
      <c r="G14" s="23"/>
      <c r="H14" s="23">
        <f>ROUND(D14*F14, 0)</f>
        <v>0</v>
      </c>
      <c r="I14" s="23">
        <f>ROUND(D14*G14, 0)</f>
        <v>0</v>
      </c>
      <c r="J14" s="1" t="s">
        <v>62</v>
      </c>
    </row>
    <row r="15" spans="1:10" x14ac:dyDescent="0.25">
      <c r="F15" s="23"/>
      <c r="G15" s="23"/>
      <c r="H15" s="23"/>
      <c r="I15" s="23"/>
    </row>
    <row r="16" spans="1:10" ht="52.8" x14ac:dyDescent="0.25">
      <c r="A16" s="8">
        <v>8</v>
      </c>
      <c r="B16" s="1" t="s">
        <v>66</v>
      </c>
      <c r="C16" s="2" t="s">
        <v>67</v>
      </c>
      <c r="D16" s="6">
        <v>7.5</v>
      </c>
      <c r="E16" s="1" t="s">
        <v>21</v>
      </c>
      <c r="F16" s="23"/>
      <c r="G16" s="23"/>
      <c r="H16" s="23">
        <f>ROUND(D16*F16, 0)</f>
        <v>0</v>
      </c>
      <c r="I16" s="23">
        <f>ROUND(D16*G16, 0)</f>
        <v>0</v>
      </c>
      <c r="J16" s="1" t="s">
        <v>15</v>
      </c>
    </row>
    <row r="17" spans="1:10" x14ac:dyDescent="0.25">
      <c r="F17" s="23"/>
      <c r="G17" s="23"/>
      <c r="H17" s="23"/>
      <c r="I17" s="23"/>
    </row>
    <row r="18" spans="1:10" ht="26.4" x14ac:dyDescent="0.25">
      <c r="A18" s="8">
        <v>9</v>
      </c>
      <c r="B18" s="1" t="s">
        <v>68</v>
      </c>
      <c r="C18" s="2" t="s">
        <v>70</v>
      </c>
      <c r="D18" s="6">
        <v>2</v>
      </c>
      <c r="E18" s="1" t="s">
        <v>14</v>
      </c>
      <c r="F18" s="23"/>
      <c r="G18" s="23"/>
      <c r="H18" s="23">
        <f>ROUND(D18*F18, 0)</f>
        <v>0</v>
      </c>
      <c r="I18" s="23">
        <f>ROUND(D18*G18, 0)</f>
        <v>0</v>
      </c>
      <c r="J18" s="1" t="s">
        <v>69</v>
      </c>
    </row>
    <row r="19" spans="1:10" x14ac:dyDescent="0.25">
      <c r="F19" s="23"/>
      <c r="G19" s="23"/>
      <c r="H19" s="23"/>
      <c r="I19" s="23"/>
    </row>
    <row r="20" spans="1:10" ht="52.8" x14ac:dyDescent="0.25">
      <c r="A20" s="8">
        <v>10</v>
      </c>
      <c r="B20" s="1" t="s">
        <v>71</v>
      </c>
      <c r="C20" s="2" t="s">
        <v>73</v>
      </c>
      <c r="D20" s="6">
        <v>9</v>
      </c>
      <c r="E20" s="1" t="s">
        <v>14</v>
      </c>
      <c r="F20" s="23"/>
      <c r="G20" s="23"/>
      <c r="H20" s="23">
        <f>ROUND(D20*F20, 0)</f>
        <v>0</v>
      </c>
      <c r="I20" s="23">
        <f>ROUND(D20*G20, 0)</f>
        <v>0</v>
      </c>
      <c r="J20" s="1" t="s">
        <v>72</v>
      </c>
    </row>
    <row r="21" spans="1:10" x14ac:dyDescent="0.25">
      <c r="F21" s="23"/>
      <c r="G21" s="23"/>
      <c r="H21" s="23"/>
      <c r="I21" s="23"/>
    </row>
    <row r="22" spans="1:10" ht="39.6" x14ac:dyDescent="0.25">
      <c r="A22" s="8">
        <v>11</v>
      </c>
      <c r="B22" s="1" t="s">
        <v>74</v>
      </c>
      <c r="C22" s="2" t="s">
        <v>76</v>
      </c>
      <c r="D22" s="6">
        <v>18</v>
      </c>
      <c r="E22" s="1" t="s">
        <v>14</v>
      </c>
      <c r="F22" s="23"/>
      <c r="G22" s="23"/>
      <c r="H22" s="23">
        <f>ROUND(D22*F22, 0)</f>
        <v>0</v>
      </c>
      <c r="I22" s="23">
        <f>ROUND(D22*G22, 0)</f>
        <v>0</v>
      </c>
      <c r="J22" s="1" t="s">
        <v>75</v>
      </c>
    </row>
    <row r="23" spans="1:10" x14ac:dyDescent="0.25">
      <c r="F23" s="23"/>
      <c r="G23" s="23"/>
      <c r="H23" s="23"/>
      <c r="I23" s="23"/>
    </row>
    <row r="24" spans="1:10" ht="39.6" x14ac:dyDescent="0.25">
      <c r="A24" s="8">
        <v>12</v>
      </c>
      <c r="B24" s="1" t="s">
        <v>77</v>
      </c>
      <c r="C24" s="2" t="s">
        <v>79</v>
      </c>
      <c r="D24" s="6">
        <v>6</v>
      </c>
      <c r="E24" s="1" t="s">
        <v>14</v>
      </c>
      <c r="F24" s="23"/>
      <c r="G24" s="23"/>
      <c r="H24" s="23">
        <f>ROUND(D24*F24, 0)</f>
        <v>0</v>
      </c>
      <c r="I24" s="23">
        <f>ROUND(D24*G24, 0)</f>
        <v>0</v>
      </c>
      <c r="J24" s="1" t="s">
        <v>78</v>
      </c>
    </row>
    <row r="25" spans="1:10" x14ac:dyDescent="0.25">
      <c r="F25" s="23"/>
      <c r="G25" s="23"/>
      <c r="H25" s="23"/>
      <c r="I25" s="23"/>
    </row>
    <row r="26" spans="1:10" ht="66" x14ac:dyDescent="0.25">
      <c r="A26" s="8">
        <v>13</v>
      </c>
      <c r="B26" s="1" t="s">
        <v>80</v>
      </c>
      <c r="C26" s="2" t="s">
        <v>82</v>
      </c>
      <c r="D26" s="6">
        <v>70.709999999999994</v>
      </c>
      <c r="E26" s="1" t="s">
        <v>21</v>
      </c>
      <c r="F26" s="23"/>
      <c r="G26" s="23"/>
      <c r="H26" s="23">
        <f>ROUND(D26*F26, 0)</f>
        <v>0</v>
      </c>
      <c r="I26" s="23">
        <f>ROUND(D26*G26, 0)</f>
        <v>0</v>
      </c>
      <c r="J26" s="1" t="s">
        <v>81</v>
      </c>
    </row>
    <row r="27" spans="1:10" x14ac:dyDescent="0.25">
      <c r="F27" s="23"/>
      <c r="G27" s="23"/>
      <c r="H27" s="23"/>
      <c r="I27" s="23"/>
    </row>
    <row r="28" spans="1:10" ht="39.6" x14ac:dyDescent="0.25">
      <c r="A28" s="8">
        <v>14</v>
      </c>
      <c r="B28" s="1" t="s">
        <v>83</v>
      </c>
      <c r="C28" s="2" t="s">
        <v>85</v>
      </c>
      <c r="D28" s="6">
        <v>8</v>
      </c>
      <c r="E28" s="1" t="s">
        <v>18</v>
      </c>
      <c r="F28" s="23"/>
      <c r="G28" s="23"/>
      <c r="H28" s="23">
        <f>ROUND(D28*F28, 0)</f>
        <v>0</v>
      </c>
      <c r="I28" s="23">
        <f>ROUND(D28*G28, 0)</f>
        <v>0</v>
      </c>
      <c r="J28" s="1" t="s">
        <v>84</v>
      </c>
    </row>
    <row r="29" spans="1:10" x14ac:dyDescent="0.25">
      <c r="F29" s="23"/>
      <c r="G29" s="23"/>
      <c r="H29" s="23"/>
      <c r="I29" s="23"/>
    </row>
    <row r="30" spans="1:10" ht="66" x14ac:dyDescent="0.25">
      <c r="A30" s="8">
        <v>15</v>
      </c>
      <c r="B30" s="1" t="s">
        <v>86</v>
      </c>
      <c r="C30" s="2" t="s">
        <v>88</v>
      </c>
      <c r="D30" s="6">
        <v>6</v>
      </c>
      <c r="E30" s="1" t="s">
        <v>21</v>
      </c>
      <c r="F30" s="23"/>
      <c r="G30" s="23"/>
      <c r="H30" s="23">
        <f>ROUND(D30*F30, 0)</f>
        <v>0</v>
      </c>
      <c r="I30" s="23">
        <f>ROUND(D30*G30, 0)</f>
        <v>0</v>
      </c>
      <c r="J30" s="1" t="s">
        <v>87</v>
      </c>
    </row>
    <row r="31" spans="1:10" x14ac:dyDescent="0.25">
      <c r="F31" s="23"/>
      <c r="G31" s="23"/>
      <c r="H31" s="23"/>
      <c r="I31" s="23"/>
    </row>
    <row r="32" spans="1:10" ht="105.6" x14ac:dyDescent="0.25">
      <c r="A32" s="8">
        <v>16</v>
      </c>
      <c r="B32" s="1" t="s">
        <v>89</v>
      </c>
      <c r="C32" s="2" t="s">
        <v>106</v>
      </c>
      <c r="D32" s="6">
        <v>4</v>
      </c>
      <c r="E32" s="1" t="s">
        <v>18</v>
      </c>
      <c r="F32" s="23"/>
      <c r="G32" s="23"/>
      <c r="H32" s="23">
        <f>ROUND(D32*F32, 0)</f>
        <v>0</v>
      </c>
      <c r="I32" s="23">
        <f>ROUND(D32*G32, 0)</f>
        <v>0</v>
      </c>
      <c r="J32" s="1" t="s">
        <v>90</v>
      </c>
    </row>
    <row r="33" spans="1:10" x14ac:dyDescent="0.25">
      <c r="F33" s="23"/>
      <c r="G33" s="23"/>
      <c r="H33" s="23"/>
      <c r="I33" s="23"/>
    </row>
    <row r="34" spans="1:10" ht="79.2" x14ac:dyDescent="0.25">
      <c r="A34" s="8">
        <v>17</v>
      </c>
      <c r="B34" s="1" t="s">
        <v>74</v>
      </c>
      <c r="C34" s="2" t="s">
        <v>76</v>
      </c>
      <c r="D34" s="6">
        <v>3</v>
      </c>
      <c r="E34" s="1" t="s">
        <v>14</v>
      </c>
      <c r="F34" s="23"/>
      <c r="G34" s="23"/>
      <c r="H34" s="23">
        <f>ROUND(D34*F34, 0)</f>
        <v>0</v>
      </c>
      <c r="I34" s="23">
        <f>ROUND(D34*G34, 0)</f>
        <v>0</v>
      </c>
      <c r="J34" s="1" t="s">
        <v>91</v>
      </c>
    </row>
    <row r="35" spans="1:10" x14ac:dyDescent="0.25">
      <c r="F35" s="23"/>
      <c r="G35" s="23"/>
      <c r="H35" s="23"/>
      <c r="I35" s="23"/>
    </row>
    <row r="36" spans="1:10" ht="39.6" x14ac:dyDescent="0.25">
      <c r="A36" s="8">
        <v>18</v>
      </c>
      <c r="B36" s="1" t="s">
        <v>92</v>
      </c>
      <c r="C36" s="2" t="s">
        <v>94</v>
      </c>
      <c r="D36" s="6">
        <v>8</v>
      </c>
      <c r="E36" s="1" t="s">
        <v>18</v>
      </c>
      <c r="F36" s="23"/>
      <c r="G36" s="23"/>
      <c r="H36" s="23">
        <f>ROUND(D36*F36, 0)</f>
        <v>0</v>
      </c>
      <c r="I36" s="23">
        <f>ROUND(D36*G36, 0)</f>
        <v>0</v>
      </c>
      <c r="J36" s="1" t="s">
        <v>93</v>
      </c>
    </row>
    <row r="37" spans="1:10" x14ac:dyDescent="0.25">
      <c r="F37" s="23"/>
      <c r="G37" s="23"/>
      <c r="H37" s="23"/>
      <c r="I37" s="23"/>
    </row>
    <row r="38" spans="1:10" ht="52.8" x14ac:dyDescent="0.25">
      <c r="A38" s="8">
        <v>19</v>
      </c>
      <c r="B38" s="1" t="s">
        <v>95</v>
      </c>
      <c r="C38" s="2" t="s">
        <v>97</v>
      </c>
      <c r="D38" s="6">
        <v>28</v>
      </c>
      <c r="E38" s="1" t="s">
        <v>14</v>
      </c>
      <c r="F38" s="23"/>
      <c r="G38" s="23"/>
      <c r="H38" s="23">
        <f>ROUND(D38*F38, 0)</f>
        <v>0</v>
      </c>
      <c r="I38" s="23">
        <f>ROUND(D38*G38, 0)</f>
        <v>0</v>
      </c>
      <c r="J38" s="1" t="s">
        <v>96</v>
      </c>
    </row>
    <row r="39" spans="1:10" x14ac:dyDescent="0.25">
      <c r="F39" s="23"/>
      <c r="G39" s="23"/>
      <c r="H39" s="23"/>
      <c r="I39" s="23"/>
    </row>
    <row r="40" spans="1:10" ht="52.8" x14ac:dyDescent="0.25">
      <c r="A40" s="8">
        <v>20</v>
      </c>
      <c r="B40" s="1" t="s">
        <v>98</v>
      </c>
      <c r="C40" s="2" t="s">
        <v>100</v>
      </c>
      <c r="D40" s="6">
        <v>6</v>
      </c>
      <c r="E40" s="1" t="s">
        <v>18</v>
      </c>
      <c r="F40" s="23"/>
      <c r="G40" s="23"/>
      <c r="H40" s="23">
        <f>ROUND(D40*F40, 0)</f>
        <v>0</v>
      </c>
      <c r="I40" s="23">
        <f>ROUND(D40*G40, 0)</f>
        <v>0</v>
      </c>
      <c r="J40" s="1" t="s">
        <v>99</v>
      </c>
    </row>
    <row r="41" spans="1:10" x14ac:dyDescent="0.25">
      <c r="F41" s="23"/>
      <c r="G41" s="23"/>
      <c r="H41" s="23"/>
      <c r="I41" s="23"/>
    </row>
    <row r="42" spans="1:10" ht="66" x14ac:dyDescent="0.25">
      <c r="A42" s="8">
        <v>21</v>
      </c>
      <c r="B42" s="1" t="s">
        <v>58</v>
      </c>
      <c r="C42" s="2" t="s">
        <v>60</v>
      </c>
      <c r="D42" s="6">
        <v>32</v>
      </c>
      <c r="E42" s="1" t="s">
        <v>14</v>
      </c>
      <c r="F42" s="23"/>
      <c r="G42" s="23"/>
      <c r="H42" s="23">
        <f>ROUND(D42*F42, 0)</f>
        <v>0</v>
      </c>
      <c r="I42" s="23">
        <f>ROUND(D42*G42, 0)</f>
        <v>0</v>
      </c>
      <c r="J42" s="1" t="s">
        <v>101</v>
      </c>
    </row>
    <row r="43" spans="1:10" x14ac:dyDescent="0.25">
      <c r="F43" s="23"/>
      <c r="G43" s="23"/>
      <c r="H43" s="23"/>
      <c r="I43" s="23"/>
    </row>
    <row r="44" spans="1:10" ht="52.8" x14ac:dyDescent="0.25">
      <c r="A44" s="8">
        <v>22</v>
      </c>
      <c r="B44" s="1" t="s">
        <v>95</v>
      </c>
      <c r="C44" s="2" t="s">
        <v>97</v>
      </c>
      <c r="D44" s="6">
        <v>28</v>
      </c>
      <c r="E44" s="1" t="s">
        <v>14</v>
      </c>
      <c r="F44" s="23"/>
      <c r="G44" s="23"/>
      <c r="H44" s="23">
        <f>ROUND(D44*F44, 0)</f>
        <v>0</v>
      </c>
      <c r="I44" s="23">
        <f>ROUND(D44*G44, 0)</f>
        <v>0</v>
      </c>
      <c r="J44" s="1" t="s">
        <v>102</v>
      </c>
    </row>
    <row r="45" spans="1:10" x14ac:dyDescent="0.25">
      <c r="F45" s="23"/>
      <c r="G45" s="23"/>
      <c r="H45" s="23"/>
      <c r="I45" s="23"/>
    </row>
    <row r="46" spans="1:10" ht="52.8" x14ac:dyDescent="0.25">
      <c r="A46" s="8">
        <v>23</v>
      </c>
      <c r="B46" s="1" t="s">
        <v>98</v>
      </c>
      <c r="C46" s="2" t="s">
        <v>103</v>
      </c>
      <c r="D46" s="6">
        <v>6</v>
      </c>
      <c r="E46" s="1" t="s">
        <v>18</v>
      </c>
      <c r="F46" s="23"/>
      <c r="G46" s="23"/>
      <c r="H46" s="23">
        <f>ROUND(D46*F46, 0)</f>
        <v>0</v>
      </c>
      <c r="I46" s="23">
        <f>ROUND(D46*G46, 0)</f>
        <v>0</v>
      </c>
      <c r="J46" s="1" t="s">
        <v>99</v>
      </c>
    </row>
    <row r="47" spans="1:10" x14ac:dyDescent="0.25">
      <c r="F47" s="23"/>
      <c r="G47" s="23"/>
      <c r="H47" s="23"/>
      <c r="I47" s="23"/>
    </row>
    <row r="48" spans="1:10" ht="79.2" x14ac:dyDescent="0.25">
      <c r="A48" s="8">
        <v>24</v>
      </c>
      <c r="B48" s="1" t="s">
        <v>104</v>
      </c>
      <c r="C48" s="2" t="s">
        <v>105</v>
      </c>
      <c r="D48" s="6">
        <v>60</v>
      </c>
      <c r="E48" s="1" t="s">
        <v>18</v>
      </c>
      <c r="F48" s="23"/>
      <c r="G48" s="23"/>
      <c r="H48" s="23">
        <f>ROUND(D48*F48, 0)</f>
        <v>0</v>
      </c>
      <c r="I48" s="23">
        <f>ROUND(D48*G48, 0)</f>
        <v>0</v>
      </c>
    </row>
    <row r="49" spans="1:10" x14ac:dyDescent="0.25">
      <c r="F49" s="23"/>
      <c r="G49" s="23"/>
      <c r="H49" s="23"/>
      <c r="I49" s="23"/>
    </row>
    <row r="50" spans="1:10" s="9" customFormat="1" x14ac:dyDescent="0.25">
      <c r="A50" s="7"/>
      <c r="B50" s="3"/>
      <c r="C50" s="3" t="s">
        <v>23</v>
      </c>
      <c r="D50" s="5"/>
      <c r="E50" s="3"/>
      <c r="F50" s="24"/>
      <c r="G50" s="24"/>
      <c r="H50" s="24">
        <f>ROUND(SUM(H2:H49),0)</f>
        <v>0</v>
      </c>
      <c r="I50" s="24">
        <f>ROUND(SUM(I2:I49),0)</f>
        <v>0</v>
      </c>
      <c r="J50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4" orientation="portrait" useFirstPageNumber="1" horizontalDpi="300" r:id="rId1"/>
  <headerFooter alignWithMargins="0">
    <oddHeader>&amp;L&amp;"Times New Roman CE,bold"&amp;10 Vakolás és rabicolás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zoomScaleNormal="100" zoomScaleSheetLayoutView="100" workbookViewId="0">
      <selection activeCell="K10" sqref="K10"/>
    </sheetView>
  </sheetViews>
  <sheetFormatPr defaultColWidth="9.109375" defaultRowHeight="13.2" x14ac:dyDescent="0.25"/>
  <cols>
    <col min="1" max="1" width="4.33203125" style="8" customWidth="1"/>
    <col min="2" max="2" width="9.33203125" style="1" customWidth="1"/>
    <col min="3" max="3" width="36.6640625" style="1" customWidth="1"/>
    <col min="4" max="4" width="6.6640625" style="6" customWidth="1"/>
    <col min="5" max="5" width="6.6640625" style="1" customWidth="1"/>
    <col min="6" max="7" width="8.33203125" style="6" customWidth="1"/>
    <col min="8" max="9" width="10.33203125" style="6" customWidth="1"/>
    <col min="10" max="10" width="15.6640625" style="1" customWidth="1"/>
    <col min="11" max="16384" width="9.109375" style="1"/>
  </cols>
  <sheetData>
    <row r="1" spans="1:10" s="4" customFormat="1" ht="26.4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3" t="s">
        <v>12</v>
      </c>
    </row>
    <row r="2" spans="1:10" ht="39.6" x14ac:dyDescent="0.25">
      <c r="A2" s="8">
        <v>1</v>
      </c>
      <c r="B2" s="1" t="s">
        <v>108</v>
      </c>
      <c r="C2" s="2" t="s">
        <v>109</v>
      </c>
      <c r="D2" s="6">
        <v>8.5</v>
      </c>
      <c r="E2" s="1" t="s">
        <v>21</v>
      </c>
      <c r="F2" s="23"/>
      <c r="G2" s="23"/>
      <c r="H2" s="23">
        <f>ROUND(D2*F2, 0)</f>
        <v>0</v>
      </c>
      <c r="I2" s="23">
        <f>ROUND(D2*G2, 0)</f>
        <v>0</v>
      </c>
      <c r="J2" s="1" t="s">
        <v>15</v>
      </c>
    </row>
    <row r="3" spans="1:10" x14ac:dyDescent="0.25">
      <c r="F3" s="23"/>
      <c r="G3" s="23"/>
      <c r="H3" s="23"/>
      <c r="I3" s="23"/>
    </row>
    <row r="4" spans="1:10" ht="79.2" x14ac:dyDescent="0.25">
      <c r="A4" s="8">
        <v>2</v>
      </c>
      <c r="B4" s="1" t="s">
        <v>110</v>
      </c>
      <c r="C4" s="2" t="s">
        <v>112</v>
      </c>
      <c r="D4" s="6">
        <v>8.5</v>
      </c>
      <c r="E4" s="1" t="s">
        <v>21</v>
      </c>
      <c r="F4" s="23"/>
      <c r="G4" s="23"/>
      <c r="H4" s="23">
        <f>ROUND(D4*F4, 0)</f>
        <v>0</v>
      </c>
      <c r="I4" s="23">
        <f>ROUND(D4*G4, 0)</f>
        <v>0</v>
      </c>
      <c r="J4" s="1" t="s">
        <v>111</v>
      </c>
    </row>
    <row r="5" spans="1:10" x14ac:dyDescent="0.25">
      <c r="F5" s="23"/>
      <c r="G5" s="23"/>
      <c r="H5" s="23"/>
      <c r="I5" s="23"/>
    </row>
    <row r="6" spans="1:10" ht="52.8" x14ac:dyDescent="0.25">
      <c r="A6" s="8">
        <v>3</v>
      </c>
      <c r="B6" s="1" t="s">
        <v>113</v>
      </c>
      <c r="C6" s="2" t="s">
        <v>114</v>
      </c>
      <c r="D6" s="6">
        <v>97.31</v>
      </c>
      <c r="E6" s="1" t="s">
        <v>21</v>
      </c>
      <c r="F6" s="23"/>
      <c r="G6" s="23"/>
      <c r="H6" s="23">
        <f>ROUND(D6*F6, 0)</f>
        <v>0</v>
      </c>
      <c r="I6" s="23">
        <f>ROUND(D6*G6, 0)</f>
        <v>0</v>
      </c>
      <c r="J6" s="1" t="s">
        <v>15</v>
      </c>
    </row>
    <row r="7" spans="1:10" x14ac:dyDescent="0.25">
      <c r="F7" s="23"/>
      <c r="G7" s="23"/>
      <c r="H7" s="23"/>
      <c r="I7" s="23"/>
    </row>
    <row r="8" spans="1:10" ht="52.8" x14ac:dyDescent="0.25">
      <c r="A8" s="8">
        <v>4</v>
      </c>
      <c r="B8" s="1" t="s">
        <v>115</v>
      </c>
      <c r="C8" s="2" t="s">
        <v>117</v>
      </c>
      <c r="D8" s="6">
        <v>17</v>
      </c>
      <c r="E8" s="1" t="s">
        <v>21</v>
      </c>
      <c r="F8" s="23"/>
      <c r="G8" s="23"/>
      <c r="H8" s="23">
        <f>ROUND(D8*F8, 0)</f>
        <v>0</v>
      </c>
      <c r="I8" s="23">
        <f>ROUND(D8*G8, 0)</f>
        <v>0</v>
      </c>
      <c r="J8" s="1" t="s">
        <v>116</v>
      </c>
    </row>
    <row r="9" spans="1:10" x14ac:dyDescent="0.25">
      <c r="F9" s="23"/>
      <c r="G9" s="23"/>
      <c r="H9" s="23"/>
      <c r="I9" s="23"/>
    </row>
    <row r="10" spans="1:10" ht="92.4" x14ac:dyDescent="0.25">
      <c r="A10" s="8">
        <v>5</v>
      </c>
      <c r="B10" s="1" t="s">
        <v>118</v>
      </c>
      <c r="C10" s="2" t="s">
        <v>119</v>
      </c>
      <c r="D10" s="6">
        <v>8.5</v>
      </c>
      <c r="E10" s="1" t="s">
        <v>21</v>
      </c>
      <c r="F10" s="23"/>
      <c r="G10" s="23"/>
      <c r="H10" s="23">
        <f>ROUND(D10*F10, 0)</f>
        <v>0</v>
      </c>
      <c r="I10" s="23">
        <f>ROUND(D10*G10, 0)</f>
        <v>0</v>
      </c>
      <c r="J10" s="1" t="s">
        <v>99</v>
      </c>
    </row>
    <row r="11" spans="1:10" x14ac:dyDescent="0.25">
      <c r="C11" s="2" t="s">
        <v>120</v>
      </c>
      <c r="F11" s="23"/>
      <c r="G11" s="23"/>
      <c r="H11" s="23"/>
      <c r="I11" s="23"/>
    </row>
    <row r="12" spans="1:10" x14ac:dyDescent="0.25">
      <c r="F12" s="23"/>
      <c r="G12" s="23"/>
      <c r="H12" s="23"/>
      <c r="I12" s="23"/>
    </row>
    <row r="13" spans="1:10" ht="92.4" x14ac:dyDescent="0.25">
      <c r="A13" s="8">
        <v>6</v>
      </c>
      <c r="B13" s="1" t="s">
        <v>121</v>
      </c>
      <c r="C13" s="2" t="s">
        <v>123</v>
      </c>
      <c r="D13" s="6">
        <v>1</v>
      </c>
      <c r="E13" s="1" t="s">
        <v>21</v>
      </c>
      <c r="F13" s="23"/>
      <c r="G13" s="23"/>
      <c r="H13" s="23">
        <f>ROUND(D13*F13, 0)</f>
        <v>0</v>
      </c>
      <c r="I13" s="23">
        <f>ROUND(D13*G13, 0)</f>
        <v>0</v>
      </c>
      <c r="J13" s="1" t="s">
        <v>122</v>
      </c>
    </row>
    <row r="14" spans="1:10" x14ac:dyDescent="0.25">
      <c r="F14" s="23"/>
      <c r="G14" s="23"/>
      <c r="H14" s="23"/>
      <c r="I14" s="23"/>
    </row>
    <row r="15" spans="1:10" s="9" customFormat="1" x14ac:dyDescent="0.25">
      <c r="A15" s="7"/>
      <c r="B15" s="3"/>
      <c r="C15" s="3" t="s">
        <v>23</v>
      </c>
      <c r="D15" s="5"/>
      <c r="E15" s="3"/>
      <c r="F15" s="24"/>
      <c r="G15" s="24"/>
      <c r="H15" s="24">
        <f>ROUND(SUM(H2:H14),0)</f>
        <v>0</v>
      </c>
      <c r="I15" s="24">
        <f>ROUND(SUM(I2:I14),0)</f>
        <v>0</v>
      </c>
      <c r="J15" s="3"/>
    </row>
  </sheetData>
  <phoneticPr fontId="0" type="noConversion"/>
  <pageMargins left="0.2361111111111111" right="0.2361111111111111" top="0.69444444444444442" bottom="0.69444444444444442" header="0.41666666666666669" footer="0.41666666666666669"/>
  <pageSetup paperSize="9" scale="87" orientation="portrait" useFirstPageNumber="1" horizontalDpi="300" r:id="rId1"/>
  <headerFooter alignWithMargins="0">
    <oddHeader>&amp;L&amp;"Times New Roman CE,bold"&amp;10 Hideg- és melegburkolatok készítése, aljzat előkészítés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Záradék</vt:lpstr>
      <vt:lpstr>Összesítő</vt:lpstr>
      <vt:lpstr>Felvonulási létesítmények</vt:lpstr>
      <vt:lpstr>Zsaluzás és állványozás</vt:lpstr>
      <vt:lpstr>Irtás, föld- és sziklamunka</vt:lpstr>
      <vt:lpstr>Falazás és egyéb kőművesmunka</vt:lpstr>
      <vt:lpstr>Ácsmunka</vt:lpstr>
      <vt:lpstr>Vakolás és rabicolás</vt:lpstr>
      <vt:lpstr>Hideg- és melegburkolatok készí</vt:lpstr>
      <vt:lpstr>Bádogozás</vt:lpstr>
      <vt:lpstr>Felületképzés</vt:lpstr>
      <vt:lpstr>Záradék!Nyomtatási_terület</vt:lpstr>
    </vt:vector>
  </TitlesOfParts>
  <Company>Koloman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Koloman</dc:creator>
  <cp:lastModifiedBy>Jacob</cp:lastModifiedBy>
  <dcterms:created xsi:type="dcterms:W3CDTF">2019-03-19T07:22:10Z</dcterms:created>
  <dcterms:modified xsi:type="dcterms:W3CDTF">2019-04-16T12:26:34Z</dcterms:modified>
</cp:coreProperties>
</file>